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C Clerk\OneDrive\Documents\COLTON PC\FINANCE - Colton Accounts\Accounts\24Accounts 24-25\"/>
    </mc:Choice>
  </mc:AlternateContent>
  <xr:revisionPtr revIDLastSave="0" documentId="13_ncr:1_{7113D648-10E5-49D7-A945-F28ABF771E48}" xr6:coauthVersionLast="47" xr6:coauthVersionMax="47" xr10:uidLastSave="{00000000-0000-0000-0000-000000000000}"/>
  <bookViews>
    <workbookView xWindow="-120" yWindow="-120" windowWidth="20730" windowHeight="11160" xr2:uid="{4345130C-08D7-4C10-BA4D-33A4D4C0175A}"/>
  </bookViews>
  <sheets>
    <sheet name=" Cash Book 2024_25" sheetId="1" r:id="rId1"/>
    <sheet name=" Cheques &gt;£100" sheetId="4" r:id="rId2"/>
  </sheets>
  <definedNames>
    <definedName name="_xlnm._FilterDatabase" localSheetId="0" hidden="1">' Cash Book 2024_25'!$A$3:$P$47</definedName>
    <definedName name="_xlnm._FilterDatabase" localSheetId="1" hidden="1">' Cheques &gt;£100'!$A$2:$P$82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8" i="1" l="1"/>
  <c r="P39" i="1"/>
  <c r="P37" i="1"/>
  <c r="P35" i="1"/>
  <c r="P34" i="1"/>
  <c r="P32" i="1"/>
  <c r="P33" i="1"/>
  <c r="P16" i="1"/>
  <c r="P17" i="1"/>
  <c r="P18" i="1"/>
  <c r="P19" i="1"/>
  <c r="P20" i="1"/>
  <c r="P21" i="1"/>
  <c r="P22" i="1"/>
  <c r="P23" i="1"/>
  <c r="P24" i="1"/>
  <c r="P26" i="1" l="1"/>
  <c r="P27" i="1"/>
  <c r="P28" i="1"/>
  <c r="P29" i="1"/>
  <c r="P30" i="1"/>
  <c r="P31" i="1"/>
  <c r="P36" i="1"/>
  <c r="P14" i="1"/>
  <c r="P15" i="1"/>
  <c r="P7" i="1"/>
  <c r="P8" i="1"/>
  <c r="P5" i="1" l="1"/>
  <c r="P6" i="1"/>
  <c r="P9" i="1"/>
  <c r="P10" i="1"/>
  <c r="P11" i="1"/>
  <c r="P12" i="1"/>
  <c r="P13" i="1"/>
  <c r="P25" i="1"/>
  <c r="P4" i="1"/>
  <c r="O82" i="4"/>
  <c r="M82" i="4"/>
  <c r="L82" i="4"/>
  <c r="I82" i="4"/>
  <c r="H82" i="4"/>
  <c r="G82" i="4"/>
  <c r="P81" i="4"/>
  <c r="P76" i="4"/>
  <c r="P75" i="4"/>
  <c r="P74" i="4"/>
  <c r="F63" i="4"/>
  <c r="P53" i="4"/>
  <c r="P50" i="4"/>
  <c r="P47" i="4"/>
  <c r="P46" i="4"/>
  <c r="P45" i="4"/>
  <c r="F44" i="4"/>
  <c r="P44" i="4" s="1"/>
  <c r="J33" i="4"/>
  <c r="J32" i="4"/>
  <c r="J30" i="4"/>
  <c r="P24" i="4"/>
  <c r="F22" i="4"/>
  <c r="P22" i="4" s="1"/>
  <c r="P21" i="4"/>
  <c r="P18" i="4"/>
  <c r="P17" i="4"/>
  <c r="P16" i="4"/>
  <c r="P14" i="4"/>
  <c r="P12" i="4"/>
  <c r="P10" i="4"/>
  <c r="P9" i="4"/>
  <c r="J7" i="4"/>
  <c r="P7" i="4" s="1"/>
  <c r="F82" i="4" l="1"/>
  <c r="J82" i="4"/>
  <c r="P82" i="4"/>
</calcChain>
</file>

<file path=xl/sharedStrings.xml><?xml version="1.0" encoding="utf-8"?>
<sst xmlns="http://schemas.openxmlformats.org/spreadsheetml/2006/main" count="373" uniqueCount="141">
  <si>
    <t>Stmt Ref</t>
  </si>
  <si>
    <t>Bouth Playground/Village Green</t>
  </si>
  <si>
    <t>April</t>
  </si>
  <si>
    <t>EXPENDITURE</t>
  </si>
  <si>
    <t xml:space="preserve">Payt Date </t>
  </si>
  <si>
    <t xml:space="preserve">Cheque </t>
  </si>
  <si>
    <t>To Whom Paid</t>
  </si>
  <si>
    <t>Particulars of Payment</t>
  </si>
  <si>
    <t>Staff Costs</t>
  </si>
  <si>
    <t>Admin &amp; Expenses</t>
  </si>
  <si>
    <t>Lengthsman</t>
  </si>
  <si>
    <t>S137/ Grants</t>
  </si>
  <si>
    <t>Other Costs</t>
  </si>
  <si>
    <t xml:space="preserve">Plus VAT </t>
  </si>
  <si>
    <t>Payments          (inc VAT)</t>
  </si>
  <si>
    <t>Julie Hendry</t>
  </si>
  <si>
    <t>EXPENDITURE TOTALS</t>
  </si>
  <si>
    <t>Room hire</t>
  </si>
  <si>
    <t>Rusland Reading Rooms</t>
  </si>
  <si>
    <t>May</t>
  </si>
  <si>
    <t>June</t>
  </si>
  <si>
    <t>July</t>
  </si>
  <si>
    <t>Aug</t>
  </si>
  <si>
    <t>Sept</t>
  </si>
  <si>
    <t>Oct</t>
  </si>
  <si>
    <t>Royal British Legion</t>
  </si>
  <si>
    <t>Nov</t>
  </si>
  <si>
    <t>Dec</t>
  </si>
  <si>
    <t>S/O</t>
  </si>
  <si>
    <t>e bank</t>
  </si>
  <si>
    <t>Bouth Village Hall</t>
  </si>
  <si>
    <t>Jan</t>
  </si>
  <si>
    <t>Feb</t>
  </si>
  <si>
    <t>Viking</t>
  </si>
  <si>
    <t>Open meeting stationery</t>
  </si>
  <si>
    <t>Expenses (Open Meeting stationery)</t>
  </si>
  <si>
    <t>HMRC</t>
  </si>
  <si>
    <t>OPRR</t>
  </si>
  <si>
    <t>Cakes for Annual Parish meeting</t>
  </si>
  <si>
    <t>C Dickinson</t>
  </si>
  <si>
    <t>Internal auditor</t>
  </si>
  <si>
    <t>Room hire (APM)</t>
  </si>
  <si>
    <t>Q1 expenses</t>
  </si>
  <si>
    <t>Charlene Iredale</t>
  </si>
  <si>
    <t>Room hire, childrens' community engagement event</t>
  </si>
  <si>
    <t>Q1 pay adjustment</t>
  </si>
  <si>
    <t>Community Plan</t>
  </si>
  <si>
    <t>Abigail Bennett</t>
  </si>
  <si>
    <t>APM expenses</t>
  </si>
  <si>
    <t>Marion Brown</t>
  </si>
  <si>
    <t>Rusland Show expenses</t>
  </si>
  <si>
    <t>Deposit</t>
  </si>
  <si>
    <t>Poppy wreath</t>
  </si>
  <si>
    <t>Q2 pay adjustment/overpayment refund</t>
  </si>
  <si>
    <t>Colton Parish Council (from JH)</t>
  </si>
  <si>
    <t>Playsafety</t>
  </si>
  <si>
    <t>Bouth playground inspection</t>
  </si>
  <si>
    <t>Green Sparks expenses</t>
  </si>
  <si>
    <t>Oxen Park reading room</t>
  </si>
  <si>
    <t>Defibrillator consumables etc</t>
  </si>
  <si>
    <t>D Higgs</t>
  </si>
  <si>
    <t>Defib pads</t>
  </si>
  <si>
    <t>Clerk salary (March)</t>
  </si>
  <si>
    <t>Underpayment (March)</t>
  </si>
  <si>
    <t>Underpayment (Jan/Feb)</t>
  </si>
  <si>
    <t xml:space="preserve">VAT </t>
  </si>
  <si>
    <t>Q4 payment (2023/24)</t>
  </si>
  <si>
    <t>Archie Workman</t>
  </si>
  <si>
    <t>Lengthsman duties (March)</t>
  </si>
  <si>
    <t>Temple Heelis</t>
  </si>
  <si>
    <t>Legal advice</t>
  </si>
  <si>
    <t>CALC</t>
  </si>
  <si>
    <t>Annual subscription</t>
  </si>
  <si>
    <t>Diane Malley</t>
  </si>
  <si>
    <t>Payroll provision</t>
  </si>
  <si>
    <t>Clerk salary (April)</t>
  </si>
  <si>
    <t>Lengthsman duties (April)</t>
  </si>
  <si>
    <t>Internal Audit</t>
  </si>
  <si>
    <t>Cakes for Open Meeting</t>
  </si>
  <si>
    <t>Cumbria Clock Company</t>
  </si>
  <si>
    <t>Carole Dickinson</t>
  </si>
  <si>
    <t>Finsthwaite Clock servicing</t>
  </si>
  <si>
    <t>Bank error-duplicate payment</t>
  </si>
  <si>
    <t>Clerk salary (May)</t>
  </si>
  <si>
    <t>FLVH</t>
  </si>
  <si>
    <t>Defib installation</t>
  </si>
  <si>
    <t>PC insurance policy</t>
  </si>
  <si>
    <t>Community First Insurance</t>
  </si>
  <si>
    <t>Clerk salary (June)</t>
  </si>
  <si>
    <t>Q1 payment</t>
  </si>
  <si>
    <t>Colton PC</t>
  </si>
  <si>
    <t>Refund of duplicate salary payment</t>
  </si>
  <si>
    <t>Credit</t>
  </si>
  <si>
    <t>NatWest Bank</t>
  </si>
  <si>
    <t>Goodwill payment RE S/O error</t>
  </si>
  <si>
    <t>Lengthsman duties (June)</t>
  </si>
  <si>
    <t>Return of goodwill payment</t>
  </si>
  <si>
    <t>Payment</t>
  </si>
  <si>
    <t>Ian Howarth</t>
  </si>
  <si>
    <t>Clerk salary (July)</t>
  </si>
  <si>
    <t>Clerk salary (August)</t>
  </si>
  <si>
    <t>Q2 payment</t>
  </si>
  <si>
    <t>Lengthsman duties (July)</t>
  </si>
  <si>
    <t>Creation of Community Plan pages on website</t>
  </si>
  <si>
    <t>Lengthsman duties (August)</t>
  </si>
  <si>
    <t>Lengthsman duties (May)</t>
  </si>
  <si>
    <t>Lengthsman duties (September)</t>
  </si>
  <si>
    <t>Lengthsman duties (October)</t>
  </si>
  <si>
    <t>Cheque (1130)</t>
  </si>
  <si>
    <t>Cheque (1131)</t>
  </si>
  <si>
    <t>ENMO</t>
  </si>
  <si>
    <t>Green Sparks Grant</t>
  </si>
  <si>
    <t>cheque (1132)</t>
  </si>
  <si>
    <t>Cheque (1127)</t>
  </si>
  <si>
    <t>cheque (1133)</t>
  </si>
  <si>
    <t>C+CV Benefice</t>
  </si>
  <si>
    <t>Parish Magazine grant</t>
  </si>
  <si>
    <t>online</t>
  </si>
  <si>
    <t>Lengthsman Duties (November)</t>
  </si>
  <si>
    <t>ENMO, Green Sparks</t>
  </si>
  <si>
    <t>replacing uncashed cheque 1131</t>
  </si>
  <si>
    <t>Lengthsman duties (dec)</t>
  </si>
  <si>
    <t>IH Media</t>
  </si>
  <si>
    <t>website/email annual pymt</t>
  </si>
  <si>
    <t>Salary</t>
  </si>
  <si>
    <t>Backdated Salary</t>
  </si>
  <si>
    <t>A Workman</t>
  </si>
  <si>
    <t>Lengthsman duties (feb)</t>
  </si>
  <si>
    <t>Grange Now</t>
  </si>
  <si>
    <t>Job advert</t>
  </si>
  <si>
    <t>Qtr 4</t>
  </si>
  <si>
    <t>PAYE</t>
  </si>
  <si>
    <t>Lengthsman duties (Mar)</t>
  </si>
  <si>
    <t>Training</t>
  </si>
  <si>
    <t>17.12.24</t>
  </si>
  <si>
    <t>21.1.25</t>
  </si>
  <si>
    <t>18.02.25</t>
  </si>
  <si>
    <t>27.02.25</t>
  </si>
  <si>
    <t>05.03.25</t>
  </si>
  <si>
    <t>28.03.25</t>
  </si>
  <si>
    <t>EXPENDITURE &gt; £100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</si>
</sst>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\.m\.yy;@"/>
    <numFmt numFmtId="165" formatCode="dd/mm/yy;@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2" fontId="3" fillId="0" borderId="0" xfId="0" applyNumberFormat="1" applyFo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/>
    <xf numFmtId="17" fontId="2" fillId="0" borderId="1" xfId="0" applyNumberFormat="1" applyFont="1" applyBorder="1" applyAlignment="1">
      <alignment horizontal="left"/>
    </xf>
    <xf numFmtId="2" fontId="2" fillId="3" borderId="1" xfId="0" applyNumberFormat="1" applyFont="1" applyFill="1" applyBorder="1"/>
    <xf numFmtId="17" fontId="2" fillId="0" borderId="2" xfId="0" applyNumberFormat="1" applyFont="1" applyBorder="1" applyAlignment="1">
      <alignment horizontal="left"/>
    </xf>
    <xf numFmtId="0" fontId="2" fillId="0" borderId="4" xfId="0" applyFont="1" applyBorder="1"/>
    <xf numFmtId="2" fontId="2" fillId="0" borderId="0" xfId="0" applyNumberFormat="1" applyFont="1" applyAlignment="1">
      <alignment horizontal="left"/>
    </xf>
    <xf numFmtId="164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vertical="top" wrapText="1"/>
    </xf>
    <xf numFmtId="165" fontId="2" fillId="0" borderId="0" xfId="0" applyNumberFormat="1" applyFont="1"/>
    <xf numFmtId="17" fontId="2" fillId="5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/>
    <xf numFmtId="2" fontId="1" fillId="3" borderId="1" xfId="0" applyNumberFormat="1" applyFont="1" applyFill="1" applyBorder="1"/>
    <xf numFmtId="2" fontId="2" fillId="5" borderId="1" xfId="0" applyNumberFormat="1" applyFont="1" applyFill="1" applyBorder="1"/>
    <xf numFmtId="165" fontId="2" fillId="5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165" fontId="2" fillId="0" borderId="1" xfId="0" applyNumberFormat="1" applyFont="1" applyBorder="1"/>
    <xf numFmtId="165" fontId="2" fillId="0" borderId="2" xfId="0" applyNumberFormat="1" applyFont="1" applyBorder="1"/>
    <xf numFmtId="2" fontId="1" fillId="3" borderId="2" xfId="0" applyNumberFormat="1" applyFont="1" applyFill="1" applyBorder="1"/>
    <xf numFmtId="2" fontId="2" fillId="5" borderId="2" xfId="0" applyNumberFormat="1" applyFont="1" applyFill="1" applyBorder="1"/>
    <xf numFmtId="0" fontId="2" fillId="4" borderId="4" xfId="0" applyFont="1" applyFill="1" applyBorder="1"/>
    <xf numFmtId="2" fontId="2" fillId="6" borderId="3" xfId="0" applyNumberFormat="1" applyFont="1" applyFill="1" applyBorder="1"/>
    <xf numFmtId="0" fontId="1" fillId="0" borderId="0" xfId="0" applyFont="1"/>
    <xf numFmtId="0" fontId="2" fillId="8" borderId="0" xfId="0" applyFont="1" applyFill="1"/>
    <xf numFmtId="0" fontId="2" fillId="8" borderId="0" xfId="0" applyFont="1" applyFill="1" applyAlignment="1">
      <alignment horizontal="left"/>
    </xf>
    <xf numFmtId="2" fontId="2" fillId="8" borderId="0" xfId="0" applyNumberFormat="1" applyFont="1" applyFill="1"/>
    <xf numFmtId="0" fontId="2" fillId="2" borderId="0" xfId="0" applyFont="1" applyFill="1"/>
    <xf numFmtId="0" fontId="2" fillId="0" borderId="0" xfId="0" applyFont="1" applyAlignment="1">
      <alignment horizontal="left" vertical="top" wrapText="1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1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left"/>
    </xf>
    <xf numFmtId="165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2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/>
    </xf>
    <xf numFmtId="2" fontId="1" fillId="0" borderId="0" xfId="0" applyNumberFormat="1" applyFont="1"/>
    <xf numFmtId="2" fontId="1" fillId="0" borderId="8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left"/>
    </xf>
    <xf numFmtId="17" fontId="2" fillId="5" borderId="4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2" fontId="2" fillId="9" borderId="1" xfId="0" applyNumberFormat="1" applyFont="1" applyFill="1" applyBorder="1"/>
    <xf numFmtId="164" fontId="2" fillId="6" borderId="2" xfId="0" applyNumberFormat="1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0" fontId="2" fillId="6" borderId="9" xfId="0" applyFont="1" applyFill="1" applyBorder="1"/>
    <xf numFmtId="0" fontId="1" fillId="7" borderId="2" xfId="0" applyFont="1" applyFill="1" applyBorder="1"/>
    <xf numFmtId="2" fontId="2" fillId="6" borderId="2" xfId="0" applyNumberFormat="1" applyFont="1" applyFill="1" applyBorder="1"/>
    <xf numFmtId="1" fontId="2" fillId="0" borderId="0" xfId="0" applyNumberFormat="1" applyFont="1"/>
    <xf numFmtId="2" fontId="1" fillId="0" borderId="0" xfId="0" applyNumberFormat="1" applyFont="1" applyAlignment="1">
      <alignment horizontal="right"/>
    </xf>
    <xf numFmtId="2" fontId="2" fillId="6" borderId="10" xfId="0" applyNumberFormat="1" applyFont="1" applyFill="1" applyBorder="1"/>
    <xf numFmtId="2" fontId="2" fillId="4" borderId="7" xfId="0" applyNumberFormat="1" applyFont="1" applyFill="1" applyBorder="1"/>
    <xf numFmtId="2" fontId="2" fillId="6" borderId="11" xfId="0" applyNumberFormat="1" applyFont="1" applyFill="1" applyBorder="1"/>
    <xf numFmtId="2" fontId="2" fillId="6" borderId="12" xfId="0" applyNumberFormat="1" applyFont="1" applyFill="1" applyBorder="1"/>
    <xf numFmtId="2" fontId="2" fillId="4" borderId="6" xfId="0" applyNumberFormat="1" applyFont="1" applyFill="1" applyBorder="1"/>
    <xf numFmtId="2" fontId="2" fillId="6" borderId="9" xfId="0" applyNumberFormat="1" applyFont="1" applyFill="1" applyBorder="1"/>
    <xf numFmtId="0" fontId="2" fillId="4" borderId="1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" fillId="4" borderId="4" xfId="0" applyFont="1" applyFill="1" applyBorder="1"/>
    <xf numFmtId="2" fontId="1" fillId="0" borderId="13" xfId="0" applyNumberFormat="1" applyFont="1" applyBorder="1"/>
    <xf numFmtId="165" fontId="2" fillId="4" borderId="13" xfId="0" applyNumberFormat="1" applyFont="1" applyFill="1" applyBorder="1" applyAlignment="1">
      <alignment horizontal="right"/>
    </xf>
    <xf numFmtId="16" fontId="2" fillId="0" borderId="1" xfId="0" applyNumberFormat="1" applyFont="1" applyBorder="1"/>
    <xf numFmtId="0" fontId="4" fillId="0" borderId="1" xfId="0" applyFont="1" applyBorder="1"/>
    <xf numFmtId="16" fontId="2" fillId="0" borderId="0" xfId="0" applyNumberFormat="1" applyFont="1"/>
    <xf numFmtId="2" fontId="2" fillId="0" borderId="7" xfId="0" applyNumberFormat="1" applyFont="1" applyBorder="1"/>
    <xf numFmtId="17" fontId="2" fillId="0" borderId="1" xfId="0" applyNumberFormat="1" applyFont="1" applyBorder="1"/>
    <xf numFmtId="2" fontId="4" fillId="0" borderId="1" xfId="0" applyNumberFormat="1" applyFont="1" applyBorder="1"/>
    <xf numFmtId="164" fontId="1" fillId="0" borderId="0" xfId="0" applyNumberFormat="1" applyFont="1" applyAlignment="1">
      <alignment horizontal="left"/>
    </xf>
    <xf numFmtId="164" fontId="1" fillId="0" borderId="5" xfId="0" applyNumberFormat="1" applyFont="1" applyBorder="1" applyAlignment="1">
      <alignment horizontal="left"/>
    </xf>
    <xf numFmtId="165" fontId="2" fillId="8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13AD-82A7-4116-B77F-0B61E16A2DAA}">
  <sheetPr>
    <pageSetUpPr fitToPage="1"/>
  </sheetPr>
  <dimension ref="A1:AB67"/>
  <sheetViews>
    <sheetView tabSelected="1" zoomScale="90" zoomScaleNormal="90" workbookViewId="0">
      <selection activeCell="A2" sqref="A2:D2"/>
    </sheetView>
  </sheetViews>
  <sheetFormatPr defaultColWidth="9.140625" defaultRowHeight="12.75" x14ac:dyDescent="0.2"/>
  <cols>
    <col min="1" max="1" width="9.5703125" style="43" customWidth="1"/>
    <col min="2" max="2" width="7.28515625" style="3" bestFit="1" customWidth="1"/>
    <col min="3" max="3" width="13.28515625" style="3" customWidth="1"/>
    <col min="4" max="4" width="25.5703125" style="1" bestFit="1" customWidth="1"/>
    <col min="5" max="5" width="30.7109375" style="1" bestFit="1" customWidth="1"/>
    <col min="6" max="6" width="10.42578125" style="2" customWidth="1"/>
    <col min="7" max="7" width="9.140625" style="2"/>
    <col min="8" max="8" width="11.28515625" style="2" customWidth="1"/>
    <col min="9" max="10" width="10.7109375" style="2" customWidth="1"/>
    <col min="11" max="11" width="11.7109375" style="2" customWidth="1"/>
    <col min="12" max="12" width="10.140625" style="2" bestFit="1" customWidth="1"/>
    <col min="13" max="13" width="8.42578125" style="2" customWidth="1"/>
    <col min="14" max="14" width="0.85546875" style="2" customWidth="1"/>
    <col min="15" max="15" width="8" style="2" customWidth="1"/>
    <col min="16" max="16" width="11.140625" style="2" customWidth="1"/>
    <col min="17" max="17" width="8.42578125" style="3" customWidth="1"/>
    <col min="18" max="18" width="8.28515625" style="2" customWidth="1"/>
    <col min="19" max="19" width="0.140625" style="4" customWidth="1"/>
    <col min="20" max="20" width="0.42578125" style="2" customWidth="1"/>
    <col min="21" max="16384" width="9.140625" style="1"/>
  </cols>
  <sheetData>
    <row r="1" spans="1:20" x14ac:dyDescent="0.2">
      <c r="A1" s="87"/>
      <c r="B1" s="87"/>
      <c r="C1" s="87"/>
    </row>
    <row r="2" spans="1:20" ht="15" customHeight="1" x14ac:dyDescent="0.2">
      <c r="A2" s="88" t="s">
        <v>140</v>
      </c>
      <c r="B2" s="88"/>
      <c r="C2" s="88"/>
      <c r="D2" s="88"/>
      <c r="E2" s="49"/>
      <c r="Q2" s="13"/>
    </row>
    <row r="3" spans="1:20" ht="51" x14ac:dyDescent="0.2">
      <c r="A3" s="14" t="s">
        <v>4</v>
      </c>
      <c r="B3" s="15" t="s">
        <v>0</v>
      </c>
      <c r="C3" s="15" t="s">
        <v>5</v>
      </c>
      <c r="D3" s="16" t="s">
        <v>6</v>
      </c>
      <c r="E3" s="16" t="s">
        <v>7</v>
      </c>
      <c r="F3" s="17" t="s">
        <v>8</v>
      </c>
      <c r="G3" s="17" t="s">
        <v>9</v>
      </c>
      <c r="H3" s="17" t="s">
        <v>10</v>
      </c>
      <c r="I3" s="17" t="s">
        <v>1</v>
      </c>
      <c r="J3" s="17" t="s">
        <v>46</v>
      </c>
      <c r="K3" s="17" t="s">
        <v>59</v>
      </c>
      <c r="L3" s="17" t="s">
        <v>11</v>
      </c>
      <c r="M3" s="17" t="s">
        <v>12</v>
      </c>
      <c r="N3" s="18"/>
      <c r="O3" s="19" t="s">
        <v>13</v>
      </c>
      <c r="P3" s="20" t="s">
        <v>14</v>
      </c>
    </row>
    <row r="4" spans="1:20" ht="15" customHeight="1" x14ac:dyDescent="0.2">
      <c r="A4" s="30">
        <v>45384</v>
      </c>
      <c r="B4" s="5" t="s">
        <v>2</v>
      </c>
      <c r="C4" s="5" t="s">
        <v>29</v>
      </c>
      <c r="D4" s="7" t="s">
        <v>131</v>
      </c>
      <c r="E4" s="7" t="s">
        <v>62</v>
      </c>
      <c r="F4" s="8">
        <v>457.84</v>
      </c>
      <c r="G4" s="8"/>
      <c r="H4" s="8"/>
      <c r="I4" s="8"/>
      <c r="J4" s="8"/>
      <c r="K4" s="8"/>
      <c r="L4" s="8"/>
      <c r="M4" s="8"/>
      <c r="N4" s="26"/>
      <c r="O4" s="27"/>
      <c r="P4" s="8">
        <f>SUM(F4:M4)+O4</f>
        <v>457.84</v>
      </c>
      <c r="T4" s="4"/>
    </row>
    <row r="5" spans="1:20" ht="15" customHeight="1" x14ac:dyDescent="0.2">
      <c r="A5" s="30">
        <v>45392</v>
      </c>
      <c r="B5" s="5" t="s">
        <v>2</v>
      </c>
      <c r="C5" s="5" t="s">
        <v>29</v>
      </c>
      <c r="D5" s="7" t="s">
        <v>36</v>
      </c>
      <c r="E5" s="7" t="s">
        <v>66</v>
      </c>
      <c r="F5" s="8">
        <v>375.6</v>
      </c>
      <c r="G5" s="8"/>
      <c r="H5" s="8"/>
      <c r="I5" s="8"/>
      <c r="J5" s="8"/>
      <c r="K5" s="8"/>
      <c r="L5" s="8"/>
      <c r="M5" s="8"/>
      <c r="N5" s="26"/>
      <c r="O5" s="27"/>
      <c r="P5" s="8">
        <f t="shared" ref="P5:P11" si="0">SUM(F5:M5)+O5</f>
        <v>375.6</v>
      </c>
      <c r="T5" s="4"/>
    </row>
    <row r="6" spans="1:20" ht="15" customHeight="1" x14ac:dyDescent="0.2">
      <c r="A6" s="30">
        <v>45392</v>
      </c>
      <c r="B6" s="5" t="s">
        <v>2</v>
      </c>
      <c r="C6" s="5" t="s">
        <v>29</v>
      </c>
      <c r="D6" s="7" t="s">
        <v>67</v>
      </c>
      <c r="E6" s="7" t="s">
        <v>68</v>
      </c>
      <c r="F6" s="8"/>
      <c r="G6" s="8"/>
      <c r="H6" s="8">
        <v>100</v>
      </c>
      <c r="I6" s="8"/>
      <c r="J6" s="8"/>
      <c r="K6" s="8"/>
      <c r="L6" s="8"/>
      <c r="M6" s="8"/>
      <c r="N6" s="26"/>
      <c r="O6" s="27"/>
      <c r="P6" s="8">
        <f t="shared" si="0"/>
        <v>100</v>
      </c>
      <c r="T6" s="4"/>
    </row>
    <row r="7" spans="1:20" ht="15" customHeight="1" x14ac:dyDescent="0.2">
      <c r="A7" s="30">
        <v>45412</v>
      </c>
      <c r="B7" s="5" t="s">
        <v>2</v>
      </c>
      <c r="C7" s="5" t="s">
        <v>28</v>
      </c>
      <c r="D7" s="7" t="s">
        <v>131</v>
      </c>
      <c r="E7" s="7" t="s">
        <v>75</v>
      </c>
      <c r="F7" s="8">
        <v>500.97</v>
      </c>
      <c r="G7" s="8"/>
      <c r="H7" s="8"/>
      <c r="I7" s="8"/>
      <c r="J7" s="8"/>
      <c r="K7" s="8"/>
      <c r="L7" s="8"/>
      <c r="M7" s="8"/>
      <c r="N7" s="26"/>
      <c r="O7" s="27"/>
      <c r="P7" s="8">
        <f t="shared" si="0"/>
        <v>500.97</v>
      </c>
      <c r="T7" s="4"/>
    </row>
    <row r="8" spans="1:20" ht="15" customHeight="1" x14ac:dyDescent="0.2">
      <c r="A8" s="30">
        <v>45413</v>
      </c>
      <c r="B8" s="5" t="s">
        <v>2</v>
      </c>
      <c r="C8" s="5" t="s">
        <v>29</v>
      </c>
      <c r="D8" s="7" t="s">
        <v>67</v>
      </c>
      <c r="E8" s="7" t="s">
        <v>76</v>
      </c>
      <c r="F8" s="8"/>
      <c r="G8" s="8"/>
      <c r="H8" s="8">
        <v>400</v>
      </c>
      <c r="I8" s="8"/>
      <c r="J8" s="8"/>
      <c r="K8" s="8"/>
      <c r="L8" s="8"/>
      <c r="M8" s="8"/>
      <c r="N8" s="26"/>
      <c r="O8" s="27"/>
      <c r="P8" s="8">
        <f t="shared" si="0"/>
        <v>400</v>
      </c>
      <c r="T8" s="4"/>
    </row>
    <row r="9" spans="1:20" ht="15" customHeight="1" x14ac:dyDescent="0.2">
      <c r="A9" s="30">
        <v>45413</v>
      </c>
      <c r="B9" s="5" t="s">
        <v>2</v>
      </c>
      <c r="C9" s="5" t="s">
        <v>29</v>
      </c>
      <c r="D9" s="7" t="s">
        <v>69</v>
      </c>
      <c r="E9" s="7" t="s">
        <v>70</v>
      </c>
      <c r="F9" s="8"/>
      <c r="G9" s="8"/>
      <c r="H9" s="8"/>
      <c r="I9" s="8"/>
      <c r="J9" s="8"/>
      <c r="K9" s="8"/>
      <c r="L9" s="8"/>
      <c r="M9" s="8">
        <v>350</v>
      </c>
      <c r="N9" s="26"/>
      <c r="O9" s="27">
        <v>70</v>
      </c>
      <c r="P9" s="8">
        <f t="shared" si="0"/>
        <v>420</v>
      </c>
      <c r="T9" s="4"/>
    </row>
    <row r="10" spans="1:20" ht="15" customHeight="1" x14ac:dyDescent="0.2">
      <c r="A10" s="30">
        <v>45413</v>
      </c>
      <c r="B10" s="5" t="s">
        <v>2</v>
      </c>
      <c r="C10" s="5" t="s">
        <v>29</v>
      </c>
      <c r="D10" s="7" t="s">
        <v>71</v>
      </c>
      <c r="E10" s="7" t="s">
        <v>72</v>
      </c>
      <c r="F10" s="8"/>
      <c r="G10" s="8"/>
      <c r="H10" s="8"/>
      <c r="I10" s="8"/>
      <c r="J10" s="8"/>
      <c r="K10" s="8"/>
      <c r="L10" s="8"/>
      <c r="M10" s="8">
        <v>249.27</v>
      </c>
      <c r="N10" s="26"/>
      <c r="O10" s="27"/>
      <c r="P10" s="8">
        <f t="shared" si="0"/>
        <v>249.27</v>
      </c>
      <c r="T10" s="4"/>
    </row>
    <row r="11" spans="1:20" ht="15" customHeight="1" x14ac:dyDescent="0.2">
      <c r="A11" s="30">
        <v>45413</v>
      </c>
      <c r="B11" s="5" t="s">
        <v>2</v>
      </c>
      <c r="C11" s="5" t="s">
        <v>29</v>
      </c>
      <c r="D11" s="7" t="s">
        <v>73</v>
      </c>
      <c r="E11" s="7" t="s">
        <v>74</v>
      </c>
      <c r="F11" s="8"/>
      <c r="G11" s="8"/>
      <c r="H11" s="8"/>
      <c r="I11" s="8"/>
      <c r="J11" s="8"/>
      <c r="K11" s="8"/>
      <c r="L11" s="8"/>
      <c r="M11" s="8">
        <v>120</v>
      </c>
      <c r="N11" s="26"/>
      <c r="O11" s="27"/>
      <c r="P11" s="8">
        <f t="shared" si="0"/>
        <v>120</v>
      </c>
      <c r="T11" s="4"/>
    </row>
    <row r="12" spans="1:20" ht="15" customHeight="1" x14ac:dyDescent="0.2">
      <c r="A12" s="81">
        <v>45441</v>
      </c>
      <c r="B12" s="7" t="s">
        <v>19</v>
      </c>
      <c r="C12" s="7" t="s">
        <v>29</v>
      </c>
      <c r="D12" s="7" t="s">
        <v>43</v>
      </c>
      <c r="E12" s="7" t="s">
        <v>77</v>
      </c>
      <c r="F12" s="7"/>
      <c r="G12" s="8"/>
      <c r="H12" s="8"/>
      <c r="I12" s="8"/>
      <c r="J12" s="8"/>
      <c r="K12" s="8"/>
      <c r="L12" s="8"/>
      <c r="M12" s="8">
        <v>100</v>
      </c>
      <c r="N12" s="26"/>
      <c r="O12" s="27"/>
      <c r="P12" s="8">
        <f>SUM(F12:M12)+O12</f>
        <v>100</v>
      </c>
      <c r="Q12" s="1"/>
      <c r="T12" s="4"/>
    </row>
    <row r="13" spans="1:20" ht="15" customHeight="1" x14ac:dyDescent="0.2">
      <c r="A13" s="30">
        <v>45441</v>
      </c>
      <c r="B13" s="5" t="s">
        <v>19</v>
      </c>
      <c r="C13" s="5" t="s">
        <v>29</v>
      </c>
      <c r="D13" s="7" t="s">
        <v>80</v>
      </c>
      <c r="E13" s="7" t="s">
        <v>78</v>
      </c>
      <c r="F13" s="8"/>
      <c r="G13" s="8"/>
      <c r="H13" s="8"/>
      <c r="I13" s="8"/>
      <c r="J13" s="8"/>
      <c r="K13" s="8"/>
      <c r="L13" s="8"/>
      <c r="M13" s="8">
        <v>120</v>
      </c>
      <c r="N13" s="26"/>
      <c r="O13" s="27"/>
      <c r="P13" s="8">
        <f>SUM(F13:M13)+O13</f>
        <v>120</v>
      </c>
      <c r="Q13" s="1"/>
      <c r="T13" s="4"/>
    </row>
    <row r="14" spans="1:20" ht="15" customHeight="1" x14ac:dyDescent="0.2">
      <c r="A14" s="30">
        <v>45442</v>
      </c>
      <c r="B14" s="5" t="s">
        <v>19</v>
      </c>
      <c r="C14" s="5" t="s">
        <v>28</v>
      </c>
      <c r="D14" s="7" t="s">
        <v>131</v>
      </c>
      <c r="E14" s="82" t="s">
        <v>82</v>
      </c>
      <c r="F14" s="8">
        <v>500.97</v>
      </c>
      <c r="G14" s="8"/>
      <c r="H14" s="8"/>
      <c r="I14" s="8"/>
      <c r="J14" s="8"/>
      <c r="K14" s="8"/>
      <c r="L14" s="8"/>
      <c r="M14" s="8"/>
      <c r="N14" s="26"/>
      <c r="O14" s="27"/>
      <c r="P14" s="8">
        <f t="shared" ref="P14:P24" si="1">SUM(F14:M14)+O14</f>
        <v>500.97</v>
      </c>
      <c r="Q14" s="1"/>
      <c r="T14" s="4"/>
    </row>
    <row r="15" spans="1:20" ht="15" customHeight="1" x14ac:dyDescent="0.2">
      <c r="A15" s="30">
        <v>45443</v>
      </c>
      <c r="B15" s="5" t="s">
        <v>19</v>
      </c>
      <c r="C15" s="5" t="s">
        <v>28</v>
      </c>
      <c r="D15" s="7" t="s">
        <v>131</v>
      </c>
      <c r="E15" s="7" t="s">
        <v>83</v>
      </c>
      <c r="F15" s="8">
        <v>500.97</v>
      </c>
      <c r="G15" s="8"/>
      <c r="H15" s="8"/>
      <c r="I15" s="8"/>
      <c r="J15" s="8"/>
      <c r="K15" s="8"/>
      <c r="L15" s="8"/>
      <c r="M15" s="8"/>
      <c r="N15" s="26"/>
      <c r="O15" s="27"/>
      <c r="P15" s="8">
        <f t="shared" si="1"/>
        <v>500.97</v>
      </c>
      <c r="Q15" s="1"/>
      <c r="T15" s="4"/>
    </row>
    <row r="16" spans="1:20" ht="15" customHeight="1" x14ac:dyDescent="0.2">
      <c r="A16" s="30">
        <v>45454</v>
      </c>
      <c r="B16" s="5"/>
      <c r="C16" s="5" t="s">
        <v>29</v>
      </c>
      <c r="D16" s="7" t="s">
        <v>79</v>
      </c>
      <c r="E16" s="7" t="s">
        <v>81</v>
      </c>
      <c r="F16" s="8"/>
      <c r="G16" s="8"/>
      <c r="H16" s="8"/>
      <c r="I16" s="8"/>
      <c r="J16" s="8"/>
      <c r="K16" s="8"/>
      <c r="L16" s="8"/>
      <c r="M16" s="8">
        <v>195</v>
      </c>
      <c r="N16" s="26"/>
      <c r="O16" s="27">
        <v>39</v>
      </c>
      <c r="P16" s="84">
        <f t="shared" si="1"/>
        <v>234</v>
      </c>
      <c r="Q16" s="2"/>
      <c r="T16" s="4"/>
    </row>
    <row r="17" spans="1:20" ht="15" customHeight="1" x14ac:dyDescent="0.2">
      <c r="A17" s="30">
        <v>45454</v>
      </c>
      <c r="B17" s="5"/>
      <c r="C17" s="5" t="s">
        <v>29</v>
      </c>
      <c r="D17" s="7" t="s">
        <v>67</v>
      </c>
      <c r="E17" s="7" t="s">
        <v>105</v>
      </c>
      <c r="F17" s="8"/>
      <c r="G17" s="8"/>
      <c r="H17" s="8">
        <v>240</v>
      </c>
      <c r="I17" s="8"/>
      <c r="J17" s="8"/>
      <c r="K17" s="8"/>
      <c r="L17" s="8"/>
      <c r="M17" s="8"/>
      <c r="N17" s="26"/>
      <c r="O17" s="27"/>
      <c r="P17" s="84">
        <f t="shared" si="1"/>
        <v>240</v>
      </c>
      <c r="Q17" s="2"/>
      <c r="T17" s="4"/>
    </row>
    <row r="18" spans="1:20" ht="15" customHeight="1" x14ac:dyDescent="0.2">
      <c r="A18" s="30">
        <v>45454</v>
      </c>
      <c r="B18" s="5"/>
      <c r="C18" s="5" t="s">
        <v>29</v>
      </c>
      <c r="D18" s="7" t="s">
        <v>84</v>
      </c>
      <c r="E18" s="7" t="s">
        <v>85</v>
      </c>
      <c r="F18" s="8"/>
      <c r="G18" s="8"/>
      <c r="H18" s="8"/>
      <c r="I18" s="8"/>
      <c r="J18" s="8"/>
      <c r="K18" s="8">
        <v>290</v>
      </c>
      <c r="L18" s="8"/>
      <c r="M18" s="8"/>
      <c r="N18" s="26"/>
      <c r="O18" s="27">
        <v>58</v>
      </c>
      <c r="P18" s="84">
        <f t="shared" si="1"/>
        <v>348</v>
      </c>
      <c r="Q18" s="2"/>
      <c r="T18" s="4"/>
    </row>
    <row r="19" spans="1:20" ht="15" customHeight="1" x14ac:dyDescent="0.2">
      <c r="A19" s="30">
        <v>45454</v>
      </c>
      <c r="B19" s="5"/>
      <c r="C19" s="5" t="s">
        <v>29</v>
      </c>
      <c r="D19" s="7" t="s">
        <v>87</v>
      </c>
      <c r="E19" s="7" t="s">
        <v>86</v>
      </c>
      <c r="F19" s="8"/>
      <c r="G19" s="8"/>
      <c r="H19" s="8"/>
      <c r="I19" s="8"/>
      <c r="J19" s="8"/>
      <c r="K19" s="8"/>
      <c r="L19" s="8"/>
      <c r="M19" s="8">
        <v>424.78</v>
      </c>
      <c r="N19" s="26"/>
      <c r="O19" s="27"/>
      <c r="P19" s="84">
        <f t="shared" si="1"/>
        <v>424.78</v>
      </c>
      <c r="Q19" s="2"/>
      <c r="T19" s="4"/>
    </row>
    <row r="20" spans="1:20" ht="15" customHeight="1" x14ac:dyDescent="0.2">
      <c r="A20" s="30">
        <v>45456</v>
      </c>
      <c r="B20" s="5"/>
      <c r="C20" s="5" t="s">
        <v>92</v>
      </c>
      <c r="D20" s="7" t="s">
        <v>93</v>
      </c>
      <c r="E20" s="82" t="s">
        <v>94</v>
      </c>
      <c r="F20" s="86">
        <v>-500.97</v>
      </c>
      <c r="G20" s="8"/>
      <c r="H20" s="8"/>
      <c r="I20" s="8"/>
      <c r="J20" s="8"/>
      <c r="K20" s="8"/>
      <c r="L20" s="8"/>
      <c r="M20" s="8"/>
      <c r="N20" s="26"/>
      <c r="O20" s="27"/>
      <c r="P20" s="84">
        <f t="shared" si="1"/>
        <v>-500.97</v>
      </c>
      <c r="Q20" s="2"/>
      <c r="T20" s="4"/>
    </row>
    <row r="21" spans="1:20" ht="15" customHeight="1" x14ac:dyDescent="0.2">
      <c r="A21" s="30">
        <v>45474</v>
      </c>
      <c r="B21" s="5"/>
      <c r="C21" s="5" t="s">
        <v>29</v>
      </c>
      <c r="D21" s="7" t="s">
        <v>90</v>
      </c>
      <c r="E21" s="82" t="s">
        <v>91</v>
      </c>
      <c r="F21" s="86">
        <v>-500.97</v>
      </c>
      <c r="G21" s="8"/>
      <c r="H21" s="8"/>
      <c r="I21" s="8"/>
      <c r="J21" s="8"/>
      <c r="K21" s="8"/>
      <c r="L21" s="8"/>
      <c r="M21" s="8"/>
      <c r="N21" s="26"/>
      <c r="O21" s="27"/>
      <c r="P21" s="84">
        <f t="shared" si="1"/>
        <v>-500.97</v>
      </c>
      <c r="Q21" s="2"/>
      <c r="T21" s="4"/>
    </row>
    <row r="22" spans="1:20" ht="15" customHeight="1" x14ac:dyDescent="0.2">
      <c r="A22" s="30">
        <v>45473</v>
      </c>
      <c r="B22" s="5"/>
      <c r="C22" s="5" t="s">
        <v>28</v>
      </c>
      <c r="D22" s="7" t="s">
        <v>131</v>
      </c>
      <c r="E22" s="7" t="s">
        <v>88</v>
      </c>
      <c r="F22" s="8">
        <v>500.97</v>
      </c>
      <c r="G22" s="8"/>
      <c r="H22" s="8"/>
      <c r="I22" s="8"/>
      <c r="J22" s="8"/>
      <c r="K22" s="8"/>
      <c r="L22" s="8"/>
      <c r="M22" s="8"/>
      <c r="N22" s="26"/>
      <c r="O22" s="27"/>
      <c r="P22" s="84">
        <f t="shared" si="1"/>
        <v>500.97</v>
      </c>
      <c r="Q22" s="2"/>
      <c r="T22" s="4"/>
    </row>
    <row r="23" spans="1:20" ht="15" customHeight="1" x14ac:dyDescent="0.2">
      <c r="A23" s="30">
        <v>45475</v>
      </c>
      <c r="B23" s="5"/>
      <c r="C23" s="5" t="s">
        <v>29</v>
      </c>
      <c r="D23" s="7" t="s">
        <v>36</v>
      </c>
      <c r="E23" s="7" t="s">
        <v>89</v>
      </c>
      <c r="F23" s="8">
        <v>480.76</v>
      </c>
      <c r="G23" s="8"/>
      <c r="H23" s="8"/>
      <c r="I23" s="8"/>
      <c r="J23" s="8"/>
      <c r="K23" s="8"/>
      <c r="L23" s="8"/>
      <c r="M23" s="8"/>
      <c r="N23" s="26"/>
      <c r="O23" s="27"/>
      <c r="P23" s="84">
        <f t="shared" si="1"/>
        <v>480.76</v>
      </c>
      <c r="Q23" s="2"/>
      <c r="T23" s="4"/>
    </row>
    <row r="24" spans="1:20" ht="15" customHeight="1" x14ac:dyDescent="0.2">
      <c r="A24" s="30">
        <v>45475</v>
      </c>
      <c r="B24" s="5"/>
      <c r="C24" s="5" t="s">
        <v>29</v>
      </c>
      <c r="D24" s="7" t="s">
        <v>15</v>
      </c>
      <c r="E24" s="7" t="s">
        <v>42</v>
      </c>
      <c r="F24" s="8"/>
      <c r="G24" s="8">
        <v>112.37</v>
      </c>
      <c r="H24" s="8"/>
      <c r="I24" s="8"/>
      <c r="J24" s="8"/>
      <c r="K24" s="8"/>
      <c r="L24" s="8"/>
      <c r="M24" s="8"/>
      <c r="N24" s="26"/>
      <c r="O24" s="27"/>
      <c r="P24" s="84">
        <f t="shared" si="1"/>
        <v>112.37</v>
      </c>
      <c r="Q24" s="2"/>
      <c r="T24" s="4"/>
    </row>
    <row r="25" spans="1:20" ht="15" customHeight="1" x14ac:dyDescent="0.2">
      <c r="A25" s="30">
        <v>45475</v>
      </c>
      <c r="B25" s="7"/>
      <c r="C25" s="5" t="s">
        <v>29</v>
      </c>
      <c r="D25" s="29" t="s">
        <v>67</v>
      </c>
      <c r="E25" s="29" t="s">
        <v>95</v>
      </c>
      <c r="F25" s="8"/>
      <c r="G25" s="8"/>
      <c r="H25" s="8">
        <v>200</v>
      </c>
      <c r="I25" s="8"/>
      <c r="J25" s="8"/>
      <c r="K25" s="8"/>
      <c r="L25" s="8"/>
      <c r="M25" s="8"/>
      <c r="N25" s="26"/>
      <c r="O25" s="27"/>
      <c r="P25" s="8">
        <f>SUM(F25:M25)+O25</f>
        <v>200</v>
      </c>
      <c r="T25" s="4"/>
    </row>
    <row r="26" spans="1:20" ht="15" customHeight="1" x14ac:dyDescent="0.2">
      <c r="A26" s="83">
        <v>45504</v>
      </c>
      <c r="B26" s="1"/>
      <c r="C26" s="59" t="s">
        <v>28</v>
      </c>
      <c r="D26" s="12" t="s">
        <v>131</v>
      </c>
      <c r="E26" s="12" t="s">
        <v>99</v>
      </c>
      <c r="F26" s="7">
        <v>500.97</v>
      </c>
      <c r="G26" s="7"/>
      <c r="H26" s="7"/>
      <c r="I26" s="7"/>
      <c r="J26" s="7"/>
      <c r="K26" s="7"/>
      <c r="L26" s="7"/>
      <c r="M26" s="7"/>
      <c r="N26" s="26"/>
      <c r="O26" s="27"/>
      <c r="P26" s="8">
        <f t="shared" ref="P26:P39" si="2">SUM(F26:M26)+O26</f>
        <v>500.97</v>
      </c>
      <c r="T26" s="4"/>
    </row>
    <row r="27" spans="1:20" ht="15" customHeight="1" x14ac:dyDescent="0.2">
      <c r="A27" s="30">
        <v>45509</v>
      </c>
      <c r="B27" s="7"/>
      <c r="C27" s="5" t="s">
        <v>29</v>
      </c>
      <c r="D27" s="29" t="s">
        <v>67</v>
      </c>
      <c r="E27" s="29" t="s">
        <v>102</v>
      </c>
      <c r="F27" s="8"/>
      <c r="G27" s="8"/>
      <c r="H27" s="8">
        <v>484</v>
      </c>
      <c r="I27" s="8"/>
      <c r="J27" s="8"/>
      <c r="K27" s="8"/>
      <c r="L27" s="8"/>
      <c r="M27" s="8"/>
      <c r="N27" s="26"/>
      <c r="O27" s="27"/>
      <c r="P27" s="8">
        <f t="shared" si="2"/>
        <v>484</v>
      </c>
      <c r="T27" s="4"/>
    </row>
    <row r="28" spans="1:20" ht="15" customHeight="1" x14ac:dyDescent="0.2">
      <c r="A28" s="30">
        <v>45517</v>
      </c>
      <c r="B28" s="7"/>
      <c r="C28" s="5" t="s">
        <v>97</v>
      </c>
      <c r="D28" s="7" t="s">
        <v>93</v>
      </c>
      <c r="E28" s="82" t="s">
        <v>96</v>
      </c>
      <c r="F28" s="8">
        <v>500.97</v>
      </c>
      <c r="G28" s="8"/>
      <c r="H28" s="8"/>
      <c r="I28" s="8"/>
      <c r="J28" s="8"/>
      <c r="K28" s="8"/>
      <c r="L28" s="8"/>
      <c r="M28" s="8"/>
      <c r="N28" s="26"/>
      <c r="O28" s="27"/>
      <c r="P28" s="8">
        <f t="shared" si="2"/>
        <v>500.97</v>
      </c>
      <c r="T28" s="4"/>
    </row>
    <row r="29" spans="1:20" ht="15" customHeight="1" x14ac:dyDescent="0.2">
      <c r="A29" s="30">
        <v>45537</v>
      </c>
      <c r="B29" s="7"/>
      <c r="C29" s="5" t="s">
        <v>28</v>
      </c>
      <c r="D29" s="29" t="s">
        <v>131</v>
      </c>
      <c r="E29" s="29" t="s">
        <v>100</v>
      </c>
      <c r="F29" s="8">
        <v>500.97</v>
      </c>
      <c r="G29" s="8"/>
      <c r="H29" s="8"/>
      <c r="I29" s="8"/>
      <c r="J29" s="8"/>
      <c r="K29" s="8"/>
      <c r="L29" s="8"/>
      <c r="M29" s="8"/>
      <c r="N29" s="26"/>
      <c r="O29" s="27"/>
      <c r="P29" s="8">
        <f t="shared" si="2"/>
        <v>500.97</v>
      </c>
      <c r="T29" s="4"/>
    </row>
    <row r="30" spans="1:20" ht="15" customHeight="1" x14ac:dyDescent="0.2">
      <c r="A30" s="30">
        <v>45539</v>
      </c>
      <c r="B30" s="7"/>
      <c r="C30" s="5" t="s">
        <v>29</v>
      </c>
      <c r="D30" s="29" t="s">
        <v>98</v>
      </c>
      <c r="E30" s="29" t="s">
        <v>103</v>
      </c>
      <c r="F30" s="8"/>
      <c r="G30" s="8"/>
      <c r="H30" s="8"/>
      <c r="I30" s="8"/>
      <c r="J30" s="8">
        <v>396.25</v>
      </c>
      <c r="K30" s="8"/>
      <c r="L30" s="8"/>
      <c r="M30" s="8"/>
      <c r="N30" s="26"/>
      <c r="O30" s="27"/>
      <c r="P30" s="8">
        <f t="shared" si="2"/>
        <v>396.25</v>
      </c>
      <c r="T30" s="4"/>
    </row>
    <row r="31" spans="1:20" ht="15" customHeight="1" x14ac:dyDescent="0.2">
      <c r="A31" s="30">
        <v>45539</v>
      </c>
      <c r="B31" s="7"/>
      <c r="C31" s="5" t="s">
        <v>29</v>
      </c>
      <c r="D31" s="29" t="s">
        <v>67</v>
      </c>
      <c r="E31" s="29" t="s">
        <v>104</v>
      </c>
      <c r="F31" s="8"/>
      <c r="G31" s="8"/>
      <c r="H31" s="8">
        <v>120</v>
      </c>
      <c r="I31" s="8"/>
      <c r="J31" s="8"/>
      <c r="K31" s="8"/>
      <c r="L31" s="8"/>
      <c r="M31" s="8"/>
      <c r="N31" s="26"/>
      <c r="O31" s="27"/>
      <c r="P31" s="8">
        <f t="shared" si="2"/>
        <v>120</v>
      </c>
      <c r="T31" s="4"/>
    </row>
    <row r="32" spans="1:20" ht="15" customHeight="1" x14ac:dyDescent="0.2">
      <c r="A32" s="30">
        <v>45573</v>
      </c>
      <c r="B32" s="7"/>
      <c r="C32" s="5" t="s">
        <v>113</v>
      </c>
      <c r="D32" s="29" t="s">
        <v>67</v>
      </c>
      <c r="E32" s="29" t="s">
        <v>106</v>
      </c>
      <c r="F32" s="8"/>
      <c r="G32" s="8"/>
      <c r="H32" s="8">
        <v>160</v>
      </c>
      <c r="I32" s="8"/>
      <c r="J32" s="8"/>
      <c r="K32" s="8"/>
      <c r="L32" s="8"/>
      <c r="M32" s="8"/>
      <c r="N32" s="26"/>
      <c r="O32" s="27"/>
      <c r="P32" s="8">
        <f t="shared" si="2"/>
        <v>160</v>
      </c>
      <c r="T32" s="4"/>
    </row>
    <row r="33" spans="1:21" ht="15" customHeight="1" x14ac:dyDescent="0.2">
      <c r="A33" s="30">
        <v>45607</v>
      </c>
      <c r="B33" s="7"/>
      <c r="C33" s="5" t="s">
        <v>108</v>
      </c>
      <c r="D33" s="29" t="s">
        <v>67</v>
      </c>
      <c r="E33" s="29" t="s">
        <v>107</v>
      </c>
      <c r="F33" s="8"/>
      <c r="G33" s="8"/>
      <c r="H33" s="8">
        <v>360</v>
      </c>
      <c r="I33" s="8"/>
      <c r="J33" s="8"/>
      <c r="K33" s="8"/>
      <c r="L33" s="8"/>
      <c r="M33" s="8"/>
      <c r="N33" s="26"/>
      <c r="O33" s="27"/>
      <c r="P33" s="8">
        <f t="shared" si="2"/>
        <v>360</v>
      </c>
      <c r="T33" s="4"/>
    </row>
    <row r="34" spans="1:21" ht="15" customHeight="1" x14ac:dyDescent="0.2">
      <c r="A34" s="30">
        <v>45607</v>
      </c>
      <c r="B34" s="7"/>
      <c r="C34" s="5" t="s">
        <v>109</v>
      </c>
      <c r="D34" s="29" t="s">
        <v>110</v>
      </c>
      <c r="E34" s="29" t="s">
        <v>111</v>
      </c>
      <c r="F34" s="8"/>
      <c r="G34" s="8"/>
      <c r="H34" s="8"/>
      <c r="I34" s="8"/>
      <c r="J34" s="8"/>
      <c r="K34" s="8"/>
      <c r="L34" s="8"/>
      <c r="M34" s="8"/>
      <c r="N34" s="26"/>
      <c r="O34" s="27"/>
      <c r="P34" s="8">
        <f t="shared" si="2"/>
        <v>0</v>
      </c>
      <c r="T34" s="4"/>
    </row>
    <row r="35" spans="1:21" ht="15" customHeight="1" x14ac:dyDescent="0.2">
      <c r="A35" s="30"/>
      <c r="B35" s="7"/>
      <c r="C35" s="5" t="s">
        <v>112</v>
      </c>
      <c r="D35" s="7" t="s">
        <v>115</v>
      </c>
      <c r="E35" s="7" t="s">
        <v>116</v>
      </c>
      <c r="F35" s="8"/>
      <c r="G35" s="8"/>
      <c r="H35" s="8"/>
      <c r="I35" s="8"/>
      <c r="J35" s="8"/>
      <c r="K35" s="8"/>
      <c r="L35" s="8">
        <v>350</v>
      </c>
      <c r="M35" s="8"/>
      <c r="N35" s="26"/>
      <c r="O35" s="27"/>
      <c r="P35" s="8">
        <f>SUM(F35:M35)+O35</f>
        <v>350</v>
      </c>
      <c r="T35" s="4"/>
    </row>
    <row r="36" spans="1:21" ht="15" customHeight="1" x14ac:dyDescent="0.2">
      <c r="A36" s="89"/>
      <c r="B36" s="7"/>
      <c r="C36" s="5" t="s">
        <v>114</v>
      </c>
      <c r="D36" s="7" t="s">
        <v>36</v>
      </c>
      <c r="E36" s="7" t="s">
        <v>101</v>
      </c>
      <c r="F36" s="8">
        <v>252.14</v>
      </c>
      <c r="G36" s="8"/>
      <c r="H36" s="8"/>
      <c r="I36" s="8"/>
      <c r="J36" s="8"/>
      <c r="K36" s="8"/>
      <c r="L36" s="8"/>
      <c r="M36" s="8"/>
      <c r="N36" s="26"/>
      <c r="O36" s="27"/>
      <c r="P36" s="8">
        <f t="shared" si="2"/>
        <v>252.14</v>
      </c>
      <c r="T36" s="4"/>
    </row>
    <row r="37" spans="1:21" ht="15" customHeight="1" x14ac:dyDescent="0.2">
      <c r="A37" s="89" t="s">
        <v>134</v>
      </c>
      <c r="B37" s="7" t="s">
        <v>27</v>
      </c>
      <c r="C37" s="5" t="s">
        <v>117</v>
      </c>
      <c r="D37" s="7" t="s">
        <v>67</v>
      </c>
      <c r="E37" s="7" t="s">
        <v>118</v>
      </c>
      <c r="F37" s="8"/>
      <c r="G37" s="8"/>
      <c r="H37" s="8">
        <v>320</v>
      </c>
      <c r="I37" s="8"/>
      <c r="J37" s="8"/>
      <c r="K37" s="8"/>
      <c r="L37" s="8"/>
      <c r="M37" s="8"/>
      <c r="N37" s="26"/>
      <c r="O37" s="27"/>
      <c r="P37" s="8">
        <f t="shared" si="2"/>
        <v>320</v>
      </c>
      <c r="T37" s="4"/>
    </row>
    <row r="38" spans="1:21" ht="15" customHeight="1" x14ac:dyDescent="0.2">
      <c r="A38" s="89" t="s">
        <v>134</v>
      </c>
      <c r="B38" s="7" t="s">
        <v>27</v>
      </c>
      <c r="C38" s="5" t="s">
        <v>117</v>
      </c>
      <c r="D38" s="7" t="s">
        <v>119</v>
      </c>
      <c r="E38" s="7" t="s">
        <v>120</v>
      </c>
      <c r="F38" s="8"/>
      <c r="G38" s="8"/>
      <c r="H38" s="8"/>
      <c r="I38" s="8"/>
      <c r="J38" s="8"/>
      <c r="K38" s="8"/>
      <c r="L38" s="8">
        <v>200</v>
      </c>
      <c r="M38" s="8"/>
      <c r="N38" s="26"/>
      <c r="O38" s="27"/>
      <c r="P38" s="8">
        <f t="shared" si="2"/>
        <v>200</v>
      </c>
      <c r="T38" s="4"/>
    </row>
    <row r="39" spans="1:21" ht="15" customHeight="1" x14ac:dyDescent="0.2">
      <c r="A39" s="89" t="s">
        <v>135</v>
      </c>
      <c r="B39" s="85">
        <v>45658</v>
      </c>
      <c r="C39" s="5" t="s">
        <v>117</v>
      </c>
      <c r="D39" s="7" t="s">
        <v>67</v>
      </c>
      <c r="E39" s="7" t="s">
        <v>121</v>
      </c>
      <c r="F39" s="8"/>
      <c r="G39" s="8"/>
      <c r="H39" s="8">
        <v>160</v>
      </c>
      <c r="I39" s="8"/>
      <c r="J39" s="8"/>
      <c r="K39" s="8"/>
      <c r="L39" s="8"/>
      <c r="M39" s="8"/>
      <c r="N39" s="26"/>
      <c r="O39" s="27"/>
      <c r="P39" s="8">
        <f t="shared" si="2"/>
        <v>160</v>
      </c>
      <c r="T39" s="4"/>
    </row>
    <row r="40" spans="1:21" ht="15" customHeight="1" x14ac:dyDescent="0.2">
      <c r="A40" s="89" t="s">
        <v>135</v>
      </c>
      <c r="B40" s="85">
        <v>45658</v>
      </c>
      <c r="C40" s="5" t="s">
        <v>117</v>
      </c>
      <c r="D40" s="7" t="s">
        <v>122</v>
      </c>
      <c r="E40" s="7" t="s">
        <v>123</v>
      </c>
      <c r="F40" s="8"/>
      <c r="G40" s="8">
        <v>249.98</v>
      </c>
      <c r="H40" s="8"/>
      <c r="I40" s="8"/>
      <c r="J40" s="8"/>
      <c r="K40" s="8"/>
      <c r="L40" s="8"/>
      <c r="M40" s="8"/>
      <c r="N40" s="26"/>
      <c r="O40" s="27"/>
      <c r="P40" s="8">
        <v>249.98</v>
      </c>
      <c r="T40" s="4"/>
    </row>
    <row r="41" spans="1:21" ht="15" customHeight="1" x14ac:dyDescent="0.2">
      <c r="A41" s="89" t="s">
        <v>136</v>
      </c>
      <c r="B41" s="85">
        <v>45689</v>
      </c>
      <c r="C41" s="5" t="s">
        <v>117</v>
      </c>
      <c r="D41" s="7" t="s">
        <v>124</v>
      </c>
      <c r="E41" s="7" t="s">
        <v>125</v>
      </c>
      <c r="F41" s="8">
        <v>116.4</v>
      </c>
      <c r="G41" s="8"/>
      <c r="H41" s="8"/>
      <c r="I41" s="8"/>
      <c r="J41" s="8"/>
      <c r="K41" s="8"/>
      <c r="L41" s="8"/>
      <c r="M41" s="8"/>
      <c r="N41" s="26"/>
      <c r="O41" s="27"/>
      <c r="P41" s="8">
        <v>145.4</v>
      </c>
      <c r="T41" s="4"/>
    </row>
    <row r="42" spans="1:21" ht="15" customHeight="1" x14ac:dyDescent="0.2">
      <c r="A42" s="89" t="s">
        <v>137</v>
      </c>
      <c r="B42" s="85">
        <v>45689</v>
      </c>
      <c r="C42" s="5" t="s">
        <v>117</v>
      </c>
      <c r="D42" s="7" t="s">
        <v>126</v>
      </c>
      <c r="E42" s="7" t="s">
        <v>127</v>
      </c>
      <c r="F42" s="8"/>
      <c r="G42" s="8"/>
      <c r="H42" s="8">
        <v>304.98</v>
      </c>
      <c r="I42" s="8"/>
      <c r="J42" s="8"/>
      <c r="K42" s="8"/>
      <c r="L42" s="8"/>
      <c r="M42" s="8"/>
      <c r="N42" s="26"/>
      <c r="O42" s="27"/>
      <c r="P42" s="8">
        <v>304.98</v>
      </c>
      <c r="T42" s="4"/>
    </row>
    <row r="43" spans="1:21" ht="15" customHeight="1" x14ac:dyDescent="0.2">
      <c r="A43" s="89" t="s">
        <v>138</v>
      </c>
      <c r="B43" s="85">
        <v>45689</v>
      </c>
      <c r="C43" s="5" t="s">
        <v>117</v>
      </c>
      <c r="D43" s="7" t="s">
        <v>128</v>
      </c>
      <c r="E43" s="7" t="s">
        <v>129</v>
      </c>
      <c r="F43" s="8"/>
      <c r="G43" s="8">
        <v>101.97</v>
      </c>
      <c r="H43" s="8"/>
      <c r="I43" s="8"/>
      <c r="J43" s="8"/>
      <c r="K43" s="8"/>
      <c r="L43" s="8"/>
      <c r="M43" s="8"/>
      <c r="N43" s="26"/>
      <c r="O43" s="27">
        <v>20.39</v>
      </c>
      <c r="P43" s="8">
        <v>122.36</v>
      </c>
      <c r="T43" s="4"/>
    </row>
    <row r="44" spans="1:21" ht="15" customHeight="1" x14ac:dyDescent="0.2">
      <c r="A44" s="89" t="s">
        <v>139</v>
      </c>
      <c r="B44" s="85">
        <v>45717</v>
      </c>
      <c r="C44" s="85" t="s">
        <v>117</v>
      </c>
      <c r="D44" s="5" t="s">
        <v>131</v>
      </c>
      <c r="E44" s="7" t="s">
        <v>130</v>
      </c>
      <c r="F44" s="7">
        <v>2644.85</v>
      </c>
      <c r="G44" s="8"/>
      <c r="H44" s="8"/>
      <c r="I44" s="8"/>
      <c r="J44" s="8"/>
      <c r="K44" s="8"/>
      <c r="L44" s="8"/>
      <c r="M44" s="8"/>
      <c r="N44" s="8"/>
      <c r="O44" s="26"/>
      <c r="P44" s="27">
        <v>2644.85</v>
      </c>
      <c r="Q44" s="8"/>
      <c r="R44" s="3"/>
      <c r="S44" s="2"/>
      <c r="T44" s="4"/>
      <c r="U44" s="4"/>
    </row>
    <row r="45" spans="1:21" ht="15" customHeight="1" x14ac:dyDescent="0.2">
      <c r="A45" s="89" t="s">
        <v>139</v>
      </c>
      <c r="B45" s="85">
        <v>45717</v>
      </c>
      <c r="C45" s="5" t="s">
        <v>117</v>
      </c>
      <c r="D45" s="7" t="s">
        <v>126</v>
      </c>
      <c r="E45" s="7" t="s">
        <v>132</v>
      </c>
      <c r="F45" s="8"/>
      <c r="G45" s="8"/>
      <c r="H45" s="8">
        <v>180</v>
      </c>
      <c r="I45" s="8"/>
      <c r="J45" s="8"/>
      <c r="K45" s="8"/>
      <c r="L45" s="8"/>
      <c r="M45" s="8"/>
      <c r="N45" s="26"/>
      <c r="O45" s="27"/>
      <c r="P45" s="8">
        <v>180</v>
      </c>
      <c r="T45" s="4"/>
    </row>
    <row r="46" spans="1:21" ht="15" customHeight="1" x14ac:dyDescent="0.2">
      <c r="A46" s="89" t="s">
        <v>139</v>
      </c>
      <c r="B46" s="85">
        <v>45717</v>
      </c>
      <c r="C46" s="5" t="s">
        <v>117</v>
      </c>
      <c r="D46" s="7" t="s">
        <v>71</v>
      </c>
      <c r="E46" s="7" t="s">
        <v>133</v>
      </c>
      <c r="F46" s="8"/>
      <c r="G46" s="8">
        <v>180</v>
      </c>
      <c r="H46" s="8"/>
      <c r="I46" s="8"/>
      <c r="J46" s="8"/>
      <c r="K46" s="8"/>
      <c r="L46" s="8"/>
      <c r="M46" s="8"/>
      <c r="N46" s="26"/>
      <c r="O46" s="27"/>
      <c r="P46" s="8">
        <v>180</v>
      </c>
      <c r="T46" s="4"/>
    </row>
    <row r="47" spans="1:21" ht="15" customHeight="1" x14ac:dyDescent="0.2">
      <c r="A47" s="89"/>
      <c r="B47" s="7"/>
      <c r="C47" s="5"/>
      <c r="D47" s="7"/>
      <c r="E47" s="7"/>
      <c r="F47" s="8"/>
      <c r="G47" s="8"/>
      <c r="H47" s="8"/>
      <c r="I47" s="8"/>
      <c r="J47" s="8"/>
      <c r="K47" s="8"/>
      <c r="L47" s="8"/>
      <c r="M47" s="8"/>
      <c r="N47" s="26"/>
      <c r="O47" s="27"/>
      <c r="P47" s="8"/>
      <c r="T47" s="4"/>
    </row>
    <row r="48" spans="1:21" ht="15" customHeight="1" x14ac:dyDescent="0.2">
      <c r="A48" s="63"/>
      <c r="B48" s="64"/>
      <c r="C48" s="64"/>
      <c r="D48" s="65"/>
      <c r="E48" s="66"/>
      <c r="F48" s="67"/>
      <c r="G48" s="67"/>
      <c r="H48" s="67"/>
      <c r="I48" s="67"/>
      <c r="J48" s="67"/>
      <c r="K48" s="67"/>
      <c r="L48" s="67"/>
      <c r="M48" s="67"/>
      <c r="N48" s="32"/>
      <c r="O48" s="67"/>
      <c r="P48" s="67"/>
      <c r="T48" s="4"/>
    </row>
    <row r="49" spans="1:28" ht="15" customHeight="1" x14ac:dyDescent="0.2">
      <c r="E49" s="36"/>
      <c r="I49" s="69"/>
      <c r="J49" s="55"/>
      <c r="K49" s="55"/>
      <c r="N49" s="55"/>
      <c r="T49" s="4"/>
    </row>
    <row r="50" spans="1:28" ht="15" customHeight="1" x14ac:dyDescent="0.2">
      <c r="E50" s="36"/>
      <c r="H50" s="42"/>
      <c r="I50" s="68"/>
      <c r="N50" s="55"/>
      <c r="T50" s="4"/>
    </row>
    <row r="51" spans="1:28" x14ac:dyDescent="0.2">
      <c r="A51" s="1"/>
      <c r="F51" s="1"/>
      <c r="H51" s="54"/>
      <c r="I51" s="1"/>
      <c r="L51" s="1"/>
      <c r="M51" s="1"/>
      <c r="N51" s="1"/>
      <c r="O51" s="1"/>
      <c r="P51" s="1"/>
      <c r="T51" s="4"/>
    </row>
    <row r="52" spans="1:28" x14ac:dyDescent="0.2">
      <c r="A52" s="1"/>
      <c r="H52" s="54"/>
      <c r="I52" s="1"/>
      <c r="L52" s="1"/>
      <c r="M52" s="1"/>
      <c r="N52" s="1"/>
      <c r="O52" s="1"/>
      <c r="P52" s="1"/>
      <c r="T52" s="4"/>
    </row>
    <row r="53" spans="1:28" x14ac:dyDescent="0.2">
      <c r="A53" s="36"/>
      <c r="G53" s="3"/>
      <c r="I53" s="54"/>
      <c r="L53" s="1"/>
      <c r="M53" s="1"/>
      <c r="N53" s="1"/>
      <c r="O53" s="1"/>
      <c r="P53" s="1"/>
      <c r="T53" s="4"/>
    </row>
    <row r="54" spans="1:28" x14ac:dyDescent="0.2">
      <c r="A54" s="2"/>
      <c r="G54" s="1"/>
      <c r="I54" s="1"/>
      <c r="J54" s="1"/>
      <c r="K54" s="1"/>
      <c r="L54" s="1"/>
      <c r="M54" s="1"/>
      <c r="N54" s="1"/>
      <c r="O54" s="1"/>
      <c r="P54" s="1"/>
      <c r="T54" s="4"/>
    </row>
    <row r="55" spans="1:28" x14ac:dyDescent="0.2">
      <c r="A55" s="1"/>
      <c r="I55" s="1"/>
      <c r="J55" s="1"/>
      <c r="K55" s="1"/>
      <c r="L55" s="1"/>
      <c r="M55" s="1"/>
      <c r="N55" s="1"/>
      <c r="O55" s="1"/>
      <c r="P55" s="1"/>
      <c r="T55" s="4"/>
    </row>
    <row r="56" spans="1:28" x14ac:dyDescent="0.2">
      <c r="A56" s="1"/>
      <c r="G56" s="1"/>
      <c r="I56" s="1"/>
      <c r="J56" s="1"/>
      <c r="K56" s="1"/>
      <c r="L56" s="1"/>
      <c r="M56" s="1"/>
      <c r="N56" s="1"/>
      <c r="O56" s="1"/>
      <c r="P56" s="1"/>
      <c r="T56" s="4"/>
    </row>
    <row r="57" spans="1:28" x14ac:dyDescent="0.2">
      <c r="A57" s="1"/>
      <c r="E57" s="36"/>
      <c r="F57" s="55"/>
      <c r="G57" s="1"/>
      <c r="L57" s="1"/>
      <c r="M57" s="1"/>
      <c r="N57" s="1"/>
      <c r="O57" s="1"/>
      <c r="P57" s="1"/>
      <c r="T57" s="4"/>
    </row>
    <row r="58" spans="1:28" s="40" customFormat="1" ht="12.75" customHeight="1" x14ac:dyDescent="0.2">
      <c r="A58" s="37"/>
      <c r="B58" s="38"/>
      <c r="C58" s="38"/>
      <c r="D58" s="37"/>
      <c r="E58" s="37"/>
      <c r="F58" s="37"/>
      <c r="G58" s="37"/>
      <c r="H58" s="39"/>
      <c r="I58" s="37"/>
      <c r="J58" s="37"/>
      <c r="K58" s="37"/>
      <c r="L58" s="37"/>
      <c r="M58" s="37"/>
      <c r="N58" s="37"/>
      <c r="O58" s="37"/>
      <c r="P58" s="37"/>
      <c r="Q58" s="3"/>
      <c r="R58" s="2"/>
      <c r="S58" s="4"/>
      <c r="T58" s="4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41"/>
      <c r="B59" s="41"/>
      <c r="C59" s="41"/>
      <c r="D59" s="41"/>
      <c r="E59" s="41"/>
      <c r="F59" s="41"/>
      <c r="G59" s="41"/>
      <c r="H59" s="21"/>
      <c r="I59" s="41"/>
      <c r="J59" s="41"/>
      <c r="K59" s="41"/>
      <c r="L59" s="41"/>
      <c r="M59" s="53"/>
      <c r="N59" s="41"/>
      <c r="O59" s="41"/>
      <c r="P59" s="41"/>
      <c r="T59" s="4"/>
    </row>
    <row r="60" spans="1:28" ht="12.75" customHeight="1" x14ac:dyDescent="0.2">
      <c r="A60" s="1"/>
      <c r="F60" s="1"/>
      <c r="G60" s="1"/>
      <c r="I60" s="1"/>
      <c r="J60" s="1"/>
      <c r="K60" s="1"/>
      <c r="L60" s="1"/>
      <c r="M60" s="42"/>
      <c r="N60" s="1"/>
      <c r="O60" s="1"/>
      <c r="P60" s="1"/>
      <c r="T60" s="4"/>
    </row>
    <row r="61" spans="1:28" ht="12" customHeight="1" x14ac:dyDescent="0.2">
      <c r="Q61" s="1"/>
      <c r="S61" s="1"/>
      <c r="T61" s="1"/>
    </row>
    <row r="62" spans="1:28" x14ac:dyDescent="0.2">
      <c r="Q62" s="1"/>
      <c r="R62" s="1"/>
      <c r="S62" s="1"/>
      <c r="T62" s="1"/>
    </row>
    <row r="63" spans="1:28" x14ac:dyDescent="0.2">
      <c r="Q63" s="2"/>
      <c r="R63" s="1"/>
      <c r="S63" s="2"/>
    </row>
    <row r="64" spans="1:28" ht="12" customHeight="1" x14ac:dyDescent="0.2">
      <c r="A64" s="44"/>
      <c r="B64" s="45"/>
      <c r="C64" s="45"/>
      <c r="D64" s="44"/>
      <c r="E64" s="44"/>
      <c r="F64" s="44"/>
      <c r="G64" s="44"/>
      <c r="H64" s="46"/>
      <c r="I64" s="45"/>
      <c r="J64" s="45"/>
      <c r="K64" s="45"/>
      <c r="L64" s="44"/>
      <c r="M64" s="47"/>
      <c r="N64" s="44"/>
      <c r="O64" s="44"/>
      <c r="P64" s="44"/>
    </row>
    <row r="65" spans="1:16" ht="12" customHeight="1" x14ac:dyDescent="0.2">
      <c r="A65" s="41"/>
      <c r="B65" s="41"/>
      <c r="C65" s="41"/>
      <c r="D65" s="41"/>
      <c r="E65" s="41"/>
      <c r="F65" s="41"/>
      <c r="G65" s="41"/>
      <c r="H65" s="21"/>
      <c r="I65" s="41"/>
      <c r="J65" s="41"/>
      <c r="K65" s="41"/>
      <c r="L65" s="41"/>
      <c r="M65" s="48"/>
      <c r="N65" s="41"/>
      <c r="O65" s="41"/>
      <c r="P65" s="41"/>
    </row>
    <row r="66" spans="1:16" ht="12.75" hidden="1" customHeight="1" x14ac:dyDescent="0.2">
      <c r="A66" s="41"/>
      <c r="B66" s="41"/>
      <c r="C66" s="41"/>
      <c r="D66" s="41"/>
      <c r="E66" s="41"/>
      <c r="F66" s="41"/>
      <c r="G66" s="41"/>
      <c r="H66" s="21"/>
      <c r="I66" s="41"/>
      <c r="J66" s="41"/>
      <c r="K66" s="41"/>
      <c r="L66" s="41"/>
      <c r="M66" s="41"/>
      <c r="N66" s="41"/>
      <c r="O66" s="41"/>
      <c r="P66" s="41"/>
    </row>
    <row r="67" spans="1:16" ht="12.75" hidden="1" customHeight="1" x14ac:dyDescent="0.2">
      <c r="A67" s="41"/>
      <c r="B67" s="41"/>
      <c r="C67" s="41"/>
      <c r="D67" s="41"/>
      <c r="E67" s="41"/>
      <c r="F67" s="41"/>
      <c r="G67" s="41"/>
      <c r="H67" s="21"/>
      <c r="I67" s="41"/>
      <c r="J67" s="41"/>
      <c r="K67" s="41"/>
      <c r="L67" s="41"/>
      <c r="M67" s="41"/>
      <c r="N67" s="41"/>
      <c r="O67" s="41"/>
      <c r="P67" s="41"/>
    </row>
  </sheetData>
  <autoFilter ref="A3:P47" xr:uid="{E0E713AD-82A7-4116-B77F-0B61E16A2DAA}"/>
  <mergeCells count="2">
    <mergeCell ref="A1:C1"/>
    <mergeCell ref="A2:D2"/>
  </mergeCells>
  <pageMargins left="0.25" right="0.25" top="0.75" bottom="0.75" header="0.3" footer="0.3"/>
  <pageSetup paperSize="9" scale="5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B930-FBCE-4559-89F1-4B58FE720177}">
  <sheetPr filterMode="1">
    <pageSetUpPr fitToPage="1"/>
  </sheetPr>
  <dimension ref="A1:AF104"/>
  <sheetViews>
    <sheetView workbookViewId="0">
      <selection activeCell="P3" sqref="P3:P73"/>
    </sheetView>
  </sheetViews>
  <sheetFormatPr defaultColWidth="9.140625" defaultRowHeight="12.75" x14ac:dyDescent="0.2"/>
  <cols>
    <col min="1" max="1" width="9.5703125" style="43" customWidth="1"/>
    <col min="2" max="2" width="7.28515625" style="3" hidden="1" customWidth="1"/>
    <col min="3" max="3" width="12" style="3" hidden="1" customWidth="1"/>
    <col min="4" max="4" width="31.42578125" style="1" bestFit="1" customWidth="1"/>
    <col min="5" max="5" width="44.7109375" style="1" bestFit="1" customWidth="1"/>
    <col min="6" max="6" width="10.42578125" style="2" hidden="1" customWidth="1"/>
    <col min="7" max="7" width="0" style="2" hidden="1" customWidth="1"/>
    <col min="8" max="8" width="11.28515625" style="2" hidden="1" customWidth="1"/>
    <col min="9" max="10" width="10.7109375" style="2" hidden="1" customWidth="1"/>
    <col min="11" max="11" width="11.7109375" style="2" hidden="1" customWidth="1"/>
    <col min="12" max="12" width="10.140625" style="2" hidden="1" customWidth="1"/>
    <col min="13" max="13" width="8.42578125" style="2" hidden="1" customWidth="1"/>
    <col min="14" max="14" width="0.85546875" style="2" hidden="1" customWidth="1"/>
    <col min="15" max="15" width="8" style="2" customWidth="1"/>
    <col min="16" max="16" width="11.140625" style="2" customWidth="1"/>
    <col min="17" max="17" width="8.28515625" style="2" customWidth="1"/>
    <col min="18" max="18" width="0.140625" style="4" customWidth="1"/>
    <col min="19" max="19" width="0.42578125" style="2" customWidth="1"/>
    <col min="20" max="16384" width="9.140625" style="1"/>
  </cols>
  <sheetData>
    <row r="1" spans="1:32" ht="15" customHeight="1" x14ac:dyDescent="0.2">
      <c r="A1" s="88" t="s">
        <v>3</v>
      </c>
      <c r="B1" s="88"/>
      <c r="C1" s="88"/>
      <c r="D1" s="88"/>
      <c r="E1" s="49"/>
    </row>
    <row r="2" spans="1:32" ht="51" x14ac:dyDescent="0.2">
      <c r="A2" s="14" t="s">
        <v>4</v>
      </c>
      <c r="B2" s="15" t="s">
        <v>0</v>
      </c>
      <c r="C2" s="15" t="s">
        <v>5</v>
      </c>
      <c r="D2" s="16" t="s">
        <v>6</v>
      </c>
      <c r="E2" s="16" t="s">
        <v>7</v>
      </c>
      <c r="F2" s="17" t="s">
        <v>8</v>
      </c>
      <c r="G2" s="17" t="s">
        <v>9</v>
      </c>
      <c r="H2" s="17" t="s">
        <v>10</v>
      </c>
      <c r="I2" s="17" t="s">
        <v>1</v>
      </c>
      <c r="J2" s="17" t="s">
        <v>46</v>
      </c>
      <c r="K2" s="17" t="s">
        <v>59</v>
      </c>
      <c r="L2" s="17" t="s">
        <v>11</v>
      </c>
      <c r="M2" s="17" t="s">
        <v>12</v>
      </c>
      <c r="N2" s="18"/>
      <c r="O2" s="19" t="s">
        <v>65</v>
      </c>
      <c r="P2" s="20" t="s">
        <v>14</v>
      </c>
    </row>
    <row r="3" spans="1:32" s="52" customFormat="1" ht="15" customHeight="1" x14ac:dyDescent="0.2">
      <c r="A3" s="30"/>
      <c r="B3" s="30" t="s">
        <v>2</v>
      </c>
      <c r="C3" s="5" t="s">
        <v>29</v>
      </c>
      <c r="D3" s="7"/>
      <c r="E3" s="7"/>
      <c r="F3" s="8"/>
      <c r="G3" s="8"/>
      <c r="H3" s="8">
        <v>200</v>
      </c>
      <c r="I3" s="25"/>
      <c r="J3" s="25"/>
      <c r="K3" s="25"/>
      <c r="L3" s="25"/>
      <c r="M3" s="25"/>
      <c r="N3" s="26"/>
      <c r="O3" s="27"/>
      <c r="P3" s="8"/>
      <c r="Q3" s="51"/>
      <c r="R3" s="22"/>
      <c r="S3" s="22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s="52" customFormat="1" ht="15" customHeight="1" x14ac:dyDescent="0.2">
      <c r="A4" s="30"/>
      <c r="B4" s="30" t="s">
        <v>2</v>
      </c>
      <c r="C4" s="5" t="s">
        <v>29</v>
      </c>
      <c r="D4" s="29"/>
      <c r="E4" s="29"/>
      <c r="F4" s="8"/>
      <c r="G4" s="8"/>
      <c r="H4" s="8"/>
      <c r="I4" s="25"/>
      <c r="J4" s="25"/>
      <c r="K4" s="25"/>
      <c r="L4" s="25"/>
      <c r="M4" s="25">
        <v>120</v>
      </c>
      <c r="N4" s="26"/>
      <c r="O4" s="27"/>
      <c r="P4" s="8"/>
      <c r="Q4" s="51"/>
      <c r="R4" s="22"/>
      <c r="S4" s="22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s="52" customFormat="1" ht="15" customHeight="1" x14ac:dyDescent="0.2">
      <c r="A5" s="30"/>
      <c r="B5" s="30" t="s">
        <v>19</v>
      </c>
      <c r="C5" s="5" t="s">
        <v>28</v>
      </c>
      <c r="D5" s="29"/>
      <c r="E5" s="29"/>
      <c r="F5" s="58">
        <v>398.74</v>
      </c>
      <c r="G5" s="57"/>
      <c r="H5" s="57"/>
      <c r="I5" s="57"/>
      <c r="J5" s="57"/>
      <c r="K5" s="57"/>
      <c r="L5" s="57"/>
      <c r="M5" s="57"/>
      <c r="N5" s="26"/>
      <c r="O5" s="27"/>
      <c r="P5" s="8"/>
      <c r="Q5" s="51"/>
      <c r="R5" s="22"/>
      <c r="S5" s="22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</row>
    <row r="6" spans="1:32" s="52" customFormat="1" ht="15" customHeight="1" x14ac:dyDescent="0.2">
      <c r="A6" s="30"/>
      <c r="B6" s="30" t="s">
        <v>19</v>
      </c>
      <c r="C6" s="5" t="s">
        <v>29</v>
      </c>
      <c r="D6" s="29"/>
      <c r="E6" s="29"/>
      <c r="F6" s="58"/>
      <c r="G6" s="57"/>
      <c r="H6" s="61">
        <v>260</v>
      </c>
      <c r="I6" s="57"/>
      <c r="J6" s="57"/>
      <c r="K6" s="57"/>
      <c r="L6" s="57"/>
      <c r="M6" s="57"/>
      <c r="N6" s="26"/>
      <c r="O6" s="27"/>
      <c r="P6" s="8"/>
      <c r="Q6" s="51"/>
      <c r="R6" s="22"/>
      <c r="S6" s="22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</row>
    <row r="7" spans="1:32" s="52" customFormat="1" ht="15" hidden="1" customHeight="1" x14ac:dyDescent="0.2">
      <c r="A7" s="30">
        <v>45076</v>
      </c>
      <c r="B7" s="30" t="s">
        <v>19</v>
      </c>
      <c r="C7" s="5" t="s">
        <v>29</v>
      </c>
      <c r="D7" s="29" t="s">
        <v>33</v>
      </c>
      <c r="E7" s="29" t="s">
        <v>34</v>
      </c>
      <c r="F7" s="8"/>
      <c r="G7" s="51"/>
      <c r="H7" s="8"/>
      <c r="I7" s="25"/>
      <c r="J7" s="8">
        <f>26.98+4.95</f>
        <v>31.93</v>
      </c>
      <c r="K7" s="8"/>
      <c r="L7" s="25"/>
      <c r="M7" s="25"/>
      <c r="N7" s="26"/>
      <c r="O7" s="27">
        <v>6.39</v>
      </c>
      <c r="P7" s="8">
        <f t="shared" ref="P7:P24" si="0">SUM(F7:M7)+O7</f>
        <v>38.32</v>
      </c>
      <c r="Q7" s="51"/>
      <c r="R7" s="22"/>
      <c r="S7" s="22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</row>
    <row r="8" spans="1:32" s="52" customFormat="1" ht="15" customHeight="1" x14ac:dyDescent="0.2">
      <c r="A8" s="30"/>
      <c r="B8" s="30" t="s">
        <v>19</v>
      </c>
      <c r="C8" s="5" t="s">
        <v>29</v>
      </c>
      <c r="D8" s="29"/>
      <c r="E8" s="29"/>
      <c r="F8" s="8"/>
      <c r="G8" s="8"/>
      <c r="H8" s="8"/>
      <c r="I8" s="25"/>
      <c r="J8" s="25"/>
      <c r="K8" s="25"/>
      <c r="L8" s="25"/>
      <c r="M8" s="25">
        <v>226.35</v>
      </c>
      <c r="N8" s="26"/>
      <c r="O8" s="57"/>
      <c r="P8" s="8"/>
      <c r="Q8" s="51"/>
      <c r="R8" s="22"/>
      <c r="S8" s="22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</row>
    <row r="9" spans="1:32" s="52" customFormat="1" ht="15" hidden="1" customHeight="1" x14ac:dyDescent="0.2">
      <c r="A9" s="30">
        <v>45076</v>
      </c>
      <c r="B9" s="30" t="s">
        <v>19</v>
      </c>
      <c r="C9" s="5" t="s">
        <v>29</v>
      </c>
      <c r="D9" s="29" t="s">
        <v>37</v>
      </c>
      <c r="E9" s="29" t="s">
        <v>17</v>
      </c>
      <c r="F9" s="8"/>
      <c r="G9" s="8"/>
      <c r="H9" s="8"/>
      <c r="I9" s="25"/>
      <c r="J9" s="25"/>
      <c r="K9" s="25"/>
      <c r="L9" s="25"/>
      <c r="M9" s="25">
        <v>20</v>
      </c>
      <c r="O9" s="57"/>
      <c r="P9" s="8">
        <f t="shared" si="0"/>
        <v>20</v>
      </c>
      <c r="Q9" s="51"/>
      <c r="R9" s="22"/>
      <c r="S9" s="22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</row>
    <row r="10" spans="1:32" ht="15" hidden="1" customHeight="1" x14ac:dyDescent="0.2">
      <c r="A10" s="28">
        <v>45076</v>
      </c>
      <c r="B10" s="24" t="s">
        <v>19</v>
      </c>
      <c r="C10" s="5" t="s">
        <v>29</v>
      </c>
      <c r="D10" s="29" t="s">
        <v>39</v>
      </c>
      <c r="E10" s="29" t="s">
        <v>38</v>
      </c>
      <c r="F10" s="8"/>
      <c r="G10" s="8"/>
      <c r="H10" s="8"/>
      <c r="I10" s="8"/>
      <c r="J10" s="25">
        <v>90</v>
      </c>
      <c r="K10" s="25"/>
      <c r="L10" s="25"/>
      <c r="N10" s="26"/>
      <c r="O10" s="27"/>
      <c r="P10" s="8">
        <f t="shared" si="0"/>
        <v>90</v>
      </c>
      <c r="S10" s="4"/>
    </row>
    <row r="11" spans="1:32" ht="15" customHeight="1" x14ac:dyDescent="0.2">
      <c r="A11" s="28"/>
      <c r="B11" s="24" t="s">
        <v>19</v>
      </c>
      <c r="C11" s="5" t="s">
        <v>28</v>
      </c>
      <c r="D11" s="29"/>
      <c r="E11" s="29"/>
      <c r="F11" s="8">
        <v>398.74</v>
      </c>
      <c r="G11" s="8"/>
      <c r="H11" s="8"/>
      <c r="I11" s="8"/>
      <c r="J11" s="8"/>
      <c r="K11" s="8"/>
      <c r="L11" s="25"/>
      <c r="M11" s="25"/>
      <c r="N11" s="26"/>
      <c r="O11" s="27"/>
      <c r="P11" s="8"/>
      <c r="S11" s="4"/>
    </row>
    <row r="12" spans="1:32" ht="15" hidden="1" customHeight="1" x14ac:dyDescent="0.2">
      <c r="A12" s="28">
        <v>45089</v>
      </c>
      <c r="B12" s="24" t="s">
        <v>20</v>
      </c>
      <c r="C12" s="5" t="s">
        <v>29</v>
      </c>
      <c r="D12" s="29" t="s">
        <v>15</v>
      </c>
      <c r="E12" s="29" t="s">
        <v>35</v>
      </c>
      <c r="F12" s="8"/>
      <c r="H12" s="8"/>
      <c r="I12" s="25"/>
      <c r="J12" s="8">
        <v>48.97</v>
      </c>
      <c r="K12" s="8"/>
      <c r="L12" s="25"/>
      <c r="M12" s="25"/>
      <c r="N12" s="26"/>
      <c r="O12" s="27"/>
      <c r="P12" s="8">
        <f t="shared" si="0"/>
        <v>48.97</v>
      </c>
      <c r="S12" s="4"/>
    </row>
    <row r="13" spans="1:32" ht="15" customHeight="1" x14ac:dyDescent="0.2">
      <c r="A13" s="28"/>
      <c r="B13" s="24" t="s">
        <v>20</v>
      </c>
      <c r="C13" s="5" t="s">
        <v>29</v>
      </c>
      <c r="D13" s="29"/>
      <c r="E13" s="29"/>
      <c r="F13" s="8"/>
      <c r="G13" s="8"/>
      <c r="H13" s="25">
        <v>468.99</v>
      </c>
      <c r="I13" s="25"/>
      <c r="J13" s="25"/>
      <c r="K13" s="25"/>
      <c r="L13" s="25"/>
      <c r="M13" s="25"/>
      <c r="N13" s="26"/>
      <c r="O13" s="27"/>
      <c r="P13" s="8"/>
      <c r="S13" s="4"/>
    </row>
    <row r="14" spans="1:32" ht="15" hidden="1" customHeight="1" x14ac:dyDescent="0.2">
      <c r="A14" s="28">
        <v>45098</v>
      </c>
      <c r="B14" s="24" t="s">
        <v>20</v>
      </c>
      <c r="C14" s="5" t="s">
        <v>29</v>
      </c>
      <c r="D14" s="29" t="s">
        <v>49</v>
      </c>
      <c r="E14" s="29" t="s">
        <v>44</v>
      </c>
      <c r="F14" s="25"/>
      <c r="G14" s="8"/>
      <c r="H14" s="8"/>
      <c r="I14" s="8"/>
      <c r="J14" s="8">
        <v>60</v>
      </c>
      <c r="K14" s="8"/>
      <c r="L14" s="8"/>
      <c r="M14" s="8"/>
      <c r="N14" s="26"/>
      <c r="O14" s="27"/>
      <c r="P14" s="8">
        <f t="shared" si="0"/>
        <v>60</v>
      </c>
      <c r="S14" s="4"/>
    </row>
    <row r="15" spans="1:32" ht="15" customHeight="1" x14ac:dyDescent="0.2">
      <c r="A15" s="28"/>
      <c r="B15" s="24" t="s">
        <v>20</v>
      </c>
      <c r="C15" s="5" t="s">
        <v>29</v>
      </c>
      <c r="D15" s="29"/>
      <c r="E15" s="29"/>
      <c r="F15" s="25"/>
      <c r="G15" s="8"/>
      <c r="H15" s="8"/>
      <c r="I15" s="8"/>
      <c r="J15" s="62">
        <v>140</v>
      </c>
      <c r="K15" s="8"/>
      <c r="L15" s="8"/>
      <c r="M15" s="8"/>
      <c r="N15" s="26"/>
      <c r="O15" s="27"/>
      <c r="P15" s="8"/>
      <c r="S15" s="4"/>
    </row>
    <row r="16" spans="1:32" ht="15" hidden="1" customHeight="1" x14ac:dyDescent="0.2">
      <c r="A16" s="50">
        <v>45098</v>
      </c>
      <c r="B16" s="24" t="s">
        <v>20</v>
      </c>
      <c r="C16" s="6" t="s">
        <v>29</v>
      </c>
      <c r="D16" s="7" t="s">
        <v>43</v>
      </c>
      <c r="E16" s="7" t="s">
        <v>40</v>
      </c>
      <c r="F16" s="8"/>
      <c r="G16" s="8"/>
      <c r="H16" s="8"/>
      <c r="I16" s="8"/>
      <c r="J16" s="8"/>
      <c r="K16" s="8"/>
      <c r="L16" s="8"/>
      <c r="M16" s="8">
        <v>100</v>
      </c>
      <c r="N16" s="10"/>
      <c r="O16" s="8"/>
      <c r="P16" s="8">
        <f t="shared" ref="P16:P22" si="1">SUM(F16:M16)+O16</f>
        <v>100</v>
      </c>
      <c r="S16" s="4"/>
    </row>
    <row r="17" spans="1:19" ht="15" hidden="1" customHeight="1" x14ac:dyDescent="0.2">
      <c r="A17" s="30">
        <v>45098</v>
      </c>
      <c r="B17" s="24" t="s">
        <v>20</v>
      </c>
      <c r="C17" s="5" t="s">
        <v>29</v>
      </c>
      <c r="D17" s="29" t="s">
        <v>18</v>
      </c>
      <c r="E17" s="29" t="s">
        <v>41</v>
      </c>
      <c r="F17" s="25"/>
      <c r="G17" s="8"/>
      <c r="H17" s="8"/>
      <c r="I17" s="8"/>
      <c r="J17" s="8">
        <v>50</v>
      </c>
      <c r="K17" s="8"/>
      <c r="L17" s="8"/>
      <c r="M17" s="8"/>
      <c r="N17" s="26"/>
      <c r="O17" s="27"/>
      <c r="P17" s="8">
        <f t="shared" si="1"/>
        <v>50</v>
      </c>
      <c r="S17" s="4"/>
    </row>
    <row r="18" spans="1:19" ht="15" hidden="1" customHeight="1" x14ac:dyDescent="0.2">
      <c r="A18" s="30">
        <v>45098</v>
      </c>
      <c r="B18" s="24" t="s">
        <v>20</v>
      </c>
      <c r="C18" s="5" t="s">
        <v>29</v>
      </c>
      <c r="D18" s="29" t="s">
        <v>15</v>
      </c>
      <c r="E18" s="29" t="s">
        <v>42</v>
      </c>
      <c r="F18" s="8"/>
      <c r="G18" s="8">
        <v>92.59</v>
      </c>
      <c r="H18" s="8"/>
      <c r="I18" s="8"/>
      <c r="J18" s="8"/>
      <c r="K18" s="8"/>
      <c r="L18" s="8"/>
      <c r="M18" s="8"/>
      <c r="N18" s="26"/>
      <c r="O18" s="8"/>
      <c r="P18" s="8">
        <f t="shared" si="1"/>
        <v>92.59</v>
      </c>
      <c r="S18" s="4"/>
    </row>
    <row r="19" spans="1:19" ht="15" customHeight="1" x14ac:dyDescent="0.2">
      <c r="A19" s="28"/>
      <c r="B19" s="9" t="s">
        <v>20</v>
      </c>
      <c r="C19" s="5" t="s">
        <v>29</v>
      </c>
      <c r="D19" s="7"/>
      <c r="E19" s="7"/>
      <c r="F19" s="8">
        <v>343.4</v>
      </c>
      <c r="G19" s="8"/>
      <c r="H19" s="8"/>
      <c r="I19" s="8"/>
      <c r="J19" s="8"/>
      <c r="K19" s="8"/>
      <c r="L19" s="8"/>
      <c r="M19" s="8"/>
      <c r="N19" s="26"/>
      <c r="O19" s="8"/>
      <c r="P19" s="8"/>
      <c r="S19" s="4"/>
    </row>
    <row r="20" spans="1:19" ht="15" customHeight="1" x14ac:dyDescent="0.2">
      <c r="A20" s="30"/>
      <c r="B20" s="9" t="s">
        <v>20</v>
      </c>
      <c r="C20" s="5" t="s">
        <v>28</v>
      </c>
      <c r="D20" s="7"/>
      <c r="E20" s="7"/>
      <c r="F20" s="8">
        <v>398.74</v>
      </c>
      <c r="G20" s="8"/>
      <c r="H20" s="8"/>
      <c r="I20" s="8"/>
      <c r="J20" s="8"/>
      <c r="K20" s="8"/>
      <c r="L20" s="8"/>
      <c r="M20" s="8"/>
      <c r="N20" s="26"/>
      <c r="O20" s="8"/>
      <c r="P20" s="8"/>
      <c r="S20" s="4"/>
    </row>
    <row r="21" spans="1:19" ht="15" hidden="1" customHeight="1" x14ac:dyDescent="0.2">
      <c r="A21" s="23">
        <v>45109</v>
      </c>
      <c r="B21" s="60" t="s">
        <v>21</v>
      </c>
      <c r="C21" s="59" t="s">
        <v>29</v>
      </c>
      <c r="D21" s="12" t="s">
        <v>47</v>
      </c>
      <c r="E21" s="12" t="s">
        <v>48</v>
      </c>
      <c r="F21" s="7"/>
      <c r="H21" s="8"/>
      <c r="I21" s="25"/>
      <c r="J21" s="8">
        <v>51.57</v>
      </c>
      <c r="K21" s="8"/>
      <c r="L21" s="25"/>
      <c r="M21" s="25"/>
      <c r="N21" s="26"/>
      <c r="O21" s="27"/>
      <c r="P21" s="8">
        <f t="shared" si="1"/>
        <v>51.57</v>
      </c>
      <c r="S21" s="4"/>
    </row>
    <row r="22" spans="1:19" ht="15" hidden="1" customHeight="1" x14ac:dyDescent="0.2">
      <c r="A22" s="30">
        <v>45109</v>
      </c>
      <c r="B22" s="5" t="s">
        <v>21</v>
      </c>
      <c r="C22" s="5" t="s">
        <v>29</v>
      </c>
      <c r="D22" s="29" t="s">
        <v>15</v>
      </c>
      <c r="E22" s="7" t="s">
        <v>45</v>
      </c>
      <c r="F22" s="2" t="e">
        <f>#REF!+#REF!+#REF!-(F5+F11+F20)</f>
        <v>#REF!</v>
      </c>
      <c r="G22" s="8"/>
      <c r="H22" s="8"/>
      <c r="I22" s="25"/>
      <c r="J22" s="25"/>
      <c r="K22" s="25"/>
      <c r="L22" s="25"/>
      <c r="M22" s="25"/>
      <c r="N22" s="26"/>
      <c r="O22" s="27"/>
      <c r="P22" s="8" t="e">
        <f t="shared" si="1"/>
        <v>#REF!</v>
      </c>
      <c r="S22" s="4"/>
    </row>
    <row r="23" spans="1:19" ht="15" customHeight="1" x14ac:dyDescent="0.2">
      <c r="A23" s="50"/>
      <c r="B23" s="5" t="s">
        <v>21</v>
      </c>
      <c r="C23" s="5" t="s">
        <v>29</v>
      </c>
      <c r="D23" s="29"/>
      <c r="E23" s="29"/>
      <c r="F23" s="25"/>
      <c r="G23" s="8"/>
      <c r="H23" s="8">
        <v>283.99</v>
      </c>
      <c r="I23" s="25"/>
      <c r="J23" s="25"/>
      <c r="K23" s="25"/>
      <c r="L23" s="25"/>
      <c r="M23" s="7"/>
      <c r="N23" s="26"/>
      <c r="O23" s="27"/>
      <c r="P23" s="8"/>
      <c r="S23" s="4"/>
    </row>
    <row r="24" spans="1:19" ht="15" hidden="1" customHeight="1" x14ac:dyDescent="0.2">
      <c r="A24" s="30">
        <v>45132</v>
      </c>
      <c r="B24" s="5" t="s">
        <v>21</v>
      </c>
      <c r="C24" s="5" t="s">
        <v>29</v>
      </c>
      <c r="D24" s="7" t="s">
        <v>49</v>
      </c>
      <c r="E24" s="7" t="s">
        <v>50</v>
      </c>
      <c r="F24" s="8"/>
      <c r="G24" s="8"/>
      <c r="H24" s="8"/>
      <c r="I24" s="8"/>
      <c r="J24" s="8">
        <v>35.729999999999997</v>
      </c>
      <c r="K24" s="8"/>
      <c r="L24" s="8"/>
      <c r="M24" s="8"/>
      <c r="N24" s="26"/>
      <c r="O24" s="27"/>
      <c r="P24" s="8">
        <f t="shared" si="0"/>
        <v>35.729999999999997</v>
      </c>
      <c r="S24" s="4"/>
    </row>
    <row r="25" spans="1:19" ht="15" customHeight="1" x14ac:dyDescent="0.2">
      <c r="A25" s="31"/>
      <c r="B25" s="5" t="s">
        <v>21</v>
      </c>
      <c r="C25" s="5" t="s">
        <v>29</v>
      </c>
      <c r="D25" s="7"/>
      <c r="E25" s="7"/>
      <c r="F25" s="8"/>
      <c r="G25" s="8"/>
      <c r="H25" s="8"/>
      <c r="I25" s="8"/>
      <c r="J25" s="8">
        <v>1600</v>
      </c>
      <c r="K25" s="8"/>
      <c r="L25" s="25"/>
      <c r="M25" s="7"/>
      <c r="N25" s="32"/>
      <c r="O25" s="33"/>
      <c r="P25" s="8"/>
      <c r="S25" s="4"/>
    </row>
    <row r="26" spans="1:19" ht="15" customHeight="1" x14ac:dyDescent="0.2">
      <c r="A26" s="30"/>
      <c r="B26" s="5" t="s">
        <v>21</v>
      </c>
      <c r="C26" s="5" t="s">
        <v>29</v>
      </c>
      <c r="D26" s="29"/>
      <c r="E26" s="29"/>
      <c r="F26" s="8"/>
      <c r="G26" s="8"/>
      <c r="H26" s="8"/>
      <c r="I26" s="8"/>
      <c r="J26" s="8">
        <v>132.49</v>
      </c>
      <c r="K26" s="8"/>
      <c r="L26" s="8"/>
      <c r="M26" s="8"/>
      <c r="N26" s="26"/>
      <c r="O26" s="27"/>
      <c r="P26" s="8"/>
      <c r="S26" s="4"/>
    </row>
    <row r="27" spans="1:19" ht="15" customHeight="1" x14ac:dyDescent="0.2">
      <c r="A27" s="30"/>
      <c r="B27" s="5" t="s">
        <v>21</v>
      </c>
      <c r="C27" s="5" t="s">
        <v>28</v>
      </c>
      <c r="D27" s="29"/>
      <c r="E27" s="29"/>
      <c r="F27" s="8">
        <v>398.74</v>
      </c>
      <c r="G27" s="8"/>
      <c r="H27" s="8"/>
      <c r="I27" s="8"/>
      <c r="J27" s="8"/>
      <c r="K27" s="8"/>
      <c r="L27" s="8"/>
      <c r="M27" s="8"/>
      <c r="N27" s="26"/>
      <c r="O27" s="27"/>
      <c r="P27" s="8"/>
      <c r="S27" s="4"/>
    </row>
    <row r="28" spans="1:19" ht="15" customHeight="1" x14ac:dyDescent="0.2">
      <c r="A28" s="30"/>
      <c r="B28" s="5" t="s">
        <v>22</v>
      </c>
      <c r="C28" s="5" t="s">
        <v>29</v>
      </c>
      <c r="D28" s="29"/>
      <c r="E28" s="29"/>
      <c r="F28" s="8"/>
      <c r="G28" s="8"/>
      <c r="H28" s="8">
        <v>340</v>
      </c>
      <c r="I28" s="8"/>
      <c r="J28" s="8"/>
      <c r="K28" s="8"/>
      <c r="L28" s="8"/>
      <c r="M28" s="8"/>
      <c r="N28" s="26"/>
      <c r="O28" s="27"/>
      <c r="P28" s="8"/>
      <c r="S28" s="4"/>
    </row>
    <row r="29" spans="1:19" ht="15" customHeight="1" x14ac:dyDescent="0.2">
      <c r="A29" s="30"/>
      <c r="B29" s="5" t="s">
        <v>22</v>
      </c>
      <c r="C29" s="5" t="s">
        <v>29</v>
      </c>
      <c r="D29" s="29"/>
      <c r="E29" s="7"/>
      <c r="F29" s="8"/>
      <c r="G29" s="8"/>
      <c r="H29" s="8"/>
      <c r="I29" s="8"/>
      <c r="J29" s="62">
        <v>150</v>
      </c>
      <c r="K29" s="8"/>
      <c r="L29" s="8"/>
      <c r="N29" s="26"/>
      <c r="O29" s="27"/>
      <c r="P29" s="8"/>
      <c r="S29" s="4"/>
    </row>
    <row r="30" spans="1:19" ht="15" customHeight="1" x14ac:dyDescent="0.2">
      <c r="A30" s="30"/>
      <c r="B30" s="5" t="s">
        <v>22</v>
      </c>
      <c r="C30" s="5" t="s">
        <v>29</v>
      </c>
      <c r="D30" s="7"/>
      <c r="E30" s="7"/>
      <c r="F30" s="8"/>
      <c r="G30" s="8"/>
      <c r="H30" s="8"/>
      <c r="I30" s="8"/>
      <c r="J30" s="8">
        <f>116.79+3.95</f>
        <v>120.74000000000001</v>
      </c>
      <c r="K30" s="8"/>
      <c r="L30" s="8"/>
      <c r="M30" s="8"/>
      <c r="N30" s="26"/>
      <c r="O30" s="8"/>
      <c r="P30" s="8"/>
      <c r="S30" s="4"/>
    </row>
    <row r="31" spans="1:19" ht="15" customHeight="1" x14ac:dyDescent="0.2">
      <c r="A31" s="30"/>
      <c r="B31" s="5" t="s">
        <v>22</v>
      </c>
      <c r="C31" s="5" t="s">
        <v>28</v>
      </c>
      <c r="D31" s="29"/>
      <c r="E31" s="29"/>
      <c r="F31" s="8">
        <v>398.74</v>
      </c>
      <c r="G31" s="8"/>
      <c r="H31" s="8"/>
      <c r="I31" s="8"/>
      <c r="J31" s="8"/>
      <c r="K31" s="8"/>
      <c r="L31" s="8"/>
      <c r="M31" s="8"/>
      <c r="N31" s="26"/>
      <c r="O31" s="27"/>
      <c r="P31" s="8"/>
      <c r="S31" s="4"/>
    </row>
    <row r="32" spans="1:19" ht="15" customHeight="1" x14ac:dyDescent="0.2">
      <c r="A32" s="30"/>
      <c r="B32" s="9" t="s">
        <v>23</v>
      </c>
      <c r="C32" s="5" t="s">
        <v>29</v>
      </c>
      <c r="D32" s="7"/>
      <c r="E32" s="7"/>
      <c r="F32" s="8"/>
      <c r="G32" s="8"/>
      <c r="H32" s="8"/>
      <c r="I32" s="8"/>
      <c r="J32" s="8">
        <f>37.79+49.98+6+8.7</f>
        <v>102.47</v>
      </c>
      <c r="K32" s="8"/>
      <c r="L32" s="8"/>
      <c r="M32" s="8"/>
      <c r="N32" s="26"/>
      <c r="O32" s="27"/>
      <c r="P32" s="8"/>
      <c r="S32" s="4"/>
    </row>
    <row r="33" spans="1:19" ht="15" customHeight="1" x14ac:dyDescent="0.2">
      <c r="A33" s="30"/>
      <c r="B33" s="9" t="s">
        <v>23</v>
      </c>
      <c r="C33" s="5" t="s">
        <v>29</v>
      </c>
      <c r="D33" s="7"/>
      <c r="E33" s="7"/>
      <c r="F33" s="8"/>
      <c r="H33" s="8"/>
      <c r="I33" s="8"/>
      <c r="J33" s="62">
        <f>78.32+4.58+124.54</f>
        <v>207.44</v>
      </c>
      <c r="K33" s="8"/>
      <c r="L33" s="8"/>
      <c r="M33" s="8"/>
      <c r="N33" s="26"/>
      <c r="O33" s="8"/>
      <c r="P33" s="8"/>
      <c r="S33" s="4"/>
    </row>
    <row r="34" spans="1:19" ht="15" customHeight="1" x14ac:dyDescent="0.2">
      <c r="A34" s="30"/>
      <c r="B34" s="9" t="s">
        <v>23</v>
      </c>
      <c r="C34" s="5" t="s">
        <v>29</v>
      </c>
      <c r="D34" s="7"/>
      <c r="E34" s="7"/>
      <c r="F34" s="8"/>
      <c r="G34" s="8"/>
      <c r="H34" s="8"/>
      <c r="I34" s="8"/>
      <c r="J34" s="8">
        <v>250</v>
      </c>
      <c r="K34" s="8"/>
      <c r="L34" s="8"/>
      <c r="M34" s="8"/>
      <c r="N34" s="26"/>
      <c r="O34" s="27"/>
      <c r="P34" s="8"/>
      <c r="S34" s="4"/>
    </row>
    <row r="35" spans="1:19" ht="15" customHeight="1" x14ac:dyDescent="0.2">
      <c r="A35" s="30"/>
      <c r="B35" s="3" t="s">
        <v>23</v>
      </c>
      <c r="C35" s="5" t="s">
        <v>29</v>
      </c>
      <c r="D35" s="7"/>
      <c r="E35" s="7"/>
      <c r="F35" s="8"/>
      <c r="G35" s="8"/>
      <c r="H35" s="8">
        <v>260</v>
      </c>
      <c r="I35" s="25"/>
      <c r="J35" s="25"/>
      <c r="K35" s="25"/>
      <c r="L35" s="8"/>
      <c r="M35" s="8"/>
      <c r="N35" s="26"/>
      <c r="O35" s="27"/>
      <c r="P35" s="8"/>
      <c r="S35" s="4"/>
    </row>
    <row r="36" spans="1:19" ht="15" customHeight="1" x14ac:dyDescent="0.2">
      <c r="A36" s="30"/>
      <c r="B36" s="9" t="s">
        <v>23</v>
      </c>
      <c r="C36" s="5" t="s">
        <v>29</v>
      </c>
      <c r="D36" s="29"/>
      <c r="E36" s="29"/>
      <c r="F36" s="25"/>
      <c r="G36" s="8"/>
      <c r="H36" s="8"/>
      <c r="I36" s="25"/>
      <c r="J36" s="25">
        <v>750</v>
      </c>
      <c r="K36" s="25"/>
      <c r="L36" s="8"/>
      <c r="M36" s="8"/>
      <c r="N36" s="26"/>
      <c r="O36" s="27"/>
      <c r="P36" s="8"/>
      <c r="S36" s="4"/>
    </row>
    <row r="37" spans="1:19" ht="15" customHeight="1" x14ac:dyDescent="0.2">
      <c r="A37" s="30"/>
      <c r="B37" s="9" t="s">
        <v>24</v>
      </c>
      <c r="C37" s="5" t="s">
        <v>28</v>
      </c>
      <c r="D37" s="29"/>
      <c r="E37" s="29"/>
      <c r="F37" s="8">
        <v>398.74</v>
      </c>
      <c r="G37" s="8"/>
      <c r="H37" s="8"/>
      <c r="I37" s="8"/>
      <c r="J37" s="8"/>
      <c r="K37" s="8"/>
      <c r="L37" s="8"/>
      <c r="M37" s="8"/>
      <c r="N37" s="26"/>
      <c r="O37" s="8"/>
      <c r="P37" s="8"/>
      <c r="S37" s="4"/>
    </row>
    <row r="38" spans="1:19" ht="15" customHeight="1" x14ac:dyDescent="0.2">
      <c r="A38" s="30"/>
      <c r="B38" s="9" t="s">
        <v>24</v>
      </c>
      <c r="C38" s="5" t="s">
        <v>29</v>
      </c>
      <c r="D38" s="7"/>
      <c r="E38" s="7"/>
      <c r="F38" s="8"/>
      <c r="G38" s="8"/>
      <c r="H38" s="8">
        <v>240</v>
      </c>
      <c r="I38" s="25"/>
      <c r="J38" s="25"/>
      <c r="K38" s="25"/>
      <c r="L38" s="8"/>
      <c r="M38" s="8"/>
      <c r="N38" s="26"/>
      <c r="O38" s="27"/>
      <c r="P38" s="8"/>
      <c r="S38" s="4"/>
    </row>
    <row r="39" spans="1:19" ht="15" customHeight="1" x14ac:dyDescent="0.2">
      <c r="A39" s="30"/>
      <c r="B39" s="9" t="s">
        <v>24</v>
      </c>
      <c r="C39" s="3" t="s">
        <v>29</v>
      </c>
      <c r="D39" s="7"/>
      <c r="E39" s="7"/>
      <c r="F39" s="8"/>
      <c r="G39" s="8">
        <v>123.5</v>
      </c>
      <c r="H39" s="8"/>
      <c r="I39" s="25"/>
      <c r="J39" s="25"/>
      <c r="K39" s="25"/>
      <c r="L39" s="8"/>
      <c r="M39" s="8"/>
      <c r="N39" s="26"/>
      <c r="O39" s="27"/>
      <c r="P39" s="8"/>
      <c r="S39" s="4"/>
    </row>
    <row r="40" spans="1:19" ht="15" customHeight="1" x14ac:dyDescent="0.2">
      <c r="A40" s="30"/>
      <c r="B40" s="9" t="s">
        <v>24</v>
      </c>
      <c r="C40" s="5" t="s">
        <v>29</v>
      </c>
      <c r="D40" s="29"/>
      <c r="E40" s="29"/>
      <c r="F40" s="25">
        <v>243.4</v>
      </c>
      <c r="G40" s="8"/>
      <c r="H40" s="8"/>
      <c r="I40" s="25"/>
      <c r="J40" s="25"/>
      <c r="K40" s="25"/>
      <c r="L40" s="8"/>
      <c r="M40" s="8"/>
      <c r="N40" s="26"/>
      <c r="O40" s="27"/>
      <c r="P40" s="8"/>
      <c r="S40" s="4"/>
    </row>
    <row r="41" spans="1:19" ht="15" customHeight="1" x14ac:dyDescent="0.2">
      <c r="A41" s="30"/>
      <c r="B41" s="9" t="s">
        <v>24</v>
      </c>
      <c r="C41" s="5" t="s">
        <v>28</v>
      </c>
      <c r="D41" s="29"/>
      <c r="E41" s="29"/>
      <c r="F41" s="25">
        <v>457.84</v>
      </c>
      <c r="G41" s="8"/>
      <c r="H41" s="8"/>
      <c r="I41" s="25"/>
      <c r="J41" s="25"/>
      <c r="K41" s="25"/>
      <c r="L41" s="8"/>
      <c r="M41" s="8"/>
      <c r="N41" s="26"/>
      <c r="O41" s="27"/>
      <c r="P41" s="8"/>
      <c r="S41" s="4"/>
    </row>
    <row r="42" spans="1:19" ht="15" customHeight="1" x14ac:dyDescent="0.2">
      <c r="A42" s="30"/>
      <c r="B42" s="9" t="s">
        <v>24</v>
      </c>
      <c r="C42" s="5" t="s">
        <v>29</v>
      </c>
      <c r="D42" s="29"/>
      <c r="E42" s="29"/>
      <c r="F42" s="25"/>
      <c r="G42" s="8"/>
      <c r="H42" s="8"/>
      <c r="I42" s="25"/>
      <c r="J42" s="25"/>
      <c r="K42" s="25"/>
      <c r="L42" s="8"/>
      <c r="M42" s="8">
        <v>355.88</v>
      </c>
      <c r="N42" s="26"/>
      <c r="O42" s="27"/>
      <c r="P42" s="8"/>
      <c r="S42" s="4"/>
    </row>
    <row r="43" spans="1:19" ht="15" customHeight="1" x14ac:dyDescent="0.2">
      <c r="A43" s="30"/>
      <c r="B43" s="7" t="s">
        <v>24</v>
      </c>
      <c r="C43" s="5" t="s">
        <v>28</v>
      </c>
      <c r="D43" s="29"/>
      <c r="E43" s="29"/>
      <c r="F43" s="7">
        <v>457.84</v>
      </c>
      <c r="G43" s="7"/>
      <c r="H43" s="7"/>
      <c r="I43" s="7"/>
      <c r="J43" s="7"/>
      <c r="K43" s="7"/>
      <c r="L43" s="7"/>
      <c r="M43" s="7"/>
      <c r="N43" s="26"/>
      <c r="O43" s="27"/>
      <c r="P43" s="8"/>
      <c r="S43" s="4"/>
    </row>
    <row r="44" spans="1:19" ht="15" hidden="1" customHeight="1" x14ac:dyDescent="0.2">
      <c r="A44" s="30">
        <v>45238</v>
      </c>
      <c r="B44" s="7" t="s">
        <v>26</v>
      </c>
      <c r="C44" s="5" t="s">
        <v>51</v>
      </c>
      <c r="D44" s="29" t="s">
        <v>54</v>
      </c>
      <c r="E44" s="7" t="s">
        <v>53</v>
      </c>
      <c r="F44" s="8" t="e">
        <f>(#REF!+#REF!+#REF!)-(F41+F27+F31+F37)</f>
        <v>#REF!</v>
      </c>
      <c r="G44" s="7"/>
      <c r="H44" s="7"/>
      <c r="I44" s="7"/>
      <c r="J44" s="7"/>
      <c r="K44" s="7"/>
      <c r="L44" s="7"/>
      <c r="M44" s="7"/>
      <c r="N44" s="26"/>
      <c r="O44" s="27"/>
      <c r="P44" s="8" t="e">
        <f t="shared" ref="P44:P45" si="2">SUM(F44:M44)+O44</f>
        <v>#REF!</v>
      </c>
      <c r="S44" s="4"/>
    </row>
    <row r="45" spans="1:19" ht="15" hidden="1" customHeight="1" x14ac:dyDescent="0.2">
      <c r="A45" s="30">
        <v>45238</v>
      </c>
      <c r="B45" s="9" t="s">
        <v>26</v>
      </c>
      <c r="C45" s="5" t="s">
        <v>29</v>
      </c>
      <c r="D45" s="29" t="s">
        <v>37</v>
      </c>
      <c r="E45" s="29" t="s">
        <v>17</v>
      </c>
      <c r="F45" s="25"/>
      <c r="G45" s="8"/>
      <c r="H45" s="8"/>
      <c r="I45" s="25"/>
      <c r="J45" s="25"/>
      <c r="K45" s="25"/>
      <c r="L45" s="8"/>
      <c r="M45" s="8">
        <v>20</v>
      </c>
      <c r="N45" s="26"/>
      <c r="O45" s="27"/>
      <c r="P45" s="8">
        <f t="shared" si="2"/>
        <v>20</v>
      </c>
      <c r="S45" s="4"/>
    </row>
    <row r="46" spans="1:19" ht="15" hidden="1" customHeight="1" x14ac:dyDescent="0.2">
      <c r="A46" s="30">
        <v>45238</v>
      </c>
      <c r="B46" s="9" t="s">
        <v>26</v>
      </c>
      <c r="C46" s="5" t="s">
        <v>29</v>
      </c>
      <c r="D46" s="29" t="s">
        <v>18</v>
      </c>
      <c r="E46" s="29" t="s">
        <v>17</v>
      </c>
      <c r="F46" s="25"/>
      <c r="G46" s="8"/>
      <c r="H46" s="8"/>
      <c r="I46" s="25"/>
      <c r="J46" s="25"/>
      <c r="K46" s="25"/>
      <c r="L46" s="8"/>
      <c r="M46" s="8">
        <v>40</v>
      </c>
      <c r="N46" s="26"/>
      <c r="O46" s="27"/>
      <c r="P46" s="8">
        <f>SUM(F46:M46)+O46</f>
        <v>40</v>
      </c>
      <c r="S46" s="4"/>
    </row>
    <row r="47" spans="1:19" ht="15" hidden="1" customHeight="1" x14ac:dyDescent="0.2">
      <c r="A47" s="30">
        <v>45238</v>
      </c>
      <c r="B47" s="11" t="s">
        <v>26</v>
      </c>
      <c r="C47" s="5" t="s">
        <v>29</v>
      </c>
      <c r="D47" s="29" t="s">
        <v>25</v>
      </c>
      <c r="E47" s="29" t="s">
        <v>52</v>
      </c>
      <c r="F47" s="25"/>
      <c r="G47" s="8"/>
      <c r="H47" s="8"/>
      <c r="I47" s="25"/>
      <c r="J47" s="25"/>
      <c r="K47" s="25"/>
      <c r="L47" s="8">
        <v>20</v>
      </c>
      <c r="M47" s="8"/>
      <c r="N47" s="26"/>
      <c r="O47" s="27"/>
      <c r="P47" s="8">
        <f>SUM(F47:M47)+O47</f>
        <v>20</v>
      </c>
      <c r="S47" s="4"/>
    </row>
    <row r="48" spans="1:19" ht="15" customHeight="1" x14ac:dyDescent="0.2">
      <c r="A48" s="30"/>
      <c r="B48" s="11" t="s">
        <v>26</v>
      </c>
      <c r="C48" s="5" t="s">
        <v>29</v>
      </c>
      <c r="D48" s="7"/>
      <c r="E48" s="7"/>
      <c r="F48" s="8"/>
      <c r="G48" s="7"/>
      <c r="H48" s="7">
        <v>120.41</v>
      </c>
      <c r="I48" s="7"/>
      <c r="J48" s="7"/>
      <c r="K48" s="7"/>
      <c r="L48" s="7"/>
      <c r="M48" s="8"/>
      <c r="N48" s="26"/>
      <c r="O48" s="27"/>
      <c r="P48" s="8"/>
      <c r="S48" s="4"/>
    </row>
    <row r="49" spans="1:19" ht="15" customHeight="1" x14ac:dyDescent="0.2">
      <c r="A49" s="30"/>
      <c r="B49" s="9" t="s">
        <v>26</v>
      </c>
      <c r="C49" s="5" t="s">
        <v>29</v>
      </c>
      <c r="D49" s="29"/>
      <c r="E49" s="29"/>
      <c r="F49" s="8"/>
      <c r="G49" s="8"/>
      <c r="H49" s="8"/>
      <c r="I49" s="8"/>
      <c r="J49" s="8"/>
      <c r="K49" s="8"/>
      <c r="L49" s="8"/>
      <c r="M49" s="8">
        <v>1000</v>
      </c>
      <c r="N49" s="26"/>
      <c r="O49" s="27"/>
      <c r="P49" s="8"/>
      <c r="S49" s="4"/>
    </row>
    <row r="50" spans="1:19" ht="15" hidden="1" customHeight="1" x14ac:dyDescent="0.2">
      <c r="A50" s="30">
        <v>45238</v>
      </c>
      <c r="B50" s="11" t="s">
        <v>26</v>
      </c>
      <c r="C50" s="5" t="s">
        <v>29</v>
      </c>
      <c r="D50" s="29" t="s">
        <v>55</v>
      </c>
      <c r="E50" s="29" t="s">
        <v>56</v>
      </c>
      <c r="F50" s="8"/>
      <c r="G50" s="8"/>
      <c r="H50" s="8"/>
      <c r="I50" s="8">
        <v>75</v>
      </c>
      <c r="J50" s="8"/>
      <c r="K50" s="8"/>
      <c r="L50" s="8"/>
      <c r="M50" s="8"/>
      <c r="N50" s="26"/>
      <c r="O50" s="27">
        <v>15</v>
      </c>
      <c r="P50" s="8">
        <f>SUM(F50:M50)+O50</f>
        <v>90</v>
      </c>
      <c r="S50" s="4"/>
    </row>
    <row r="51" spans="1:19" ht="15" customHeight="1" x14ac:dyDescent="0.2">
      <c r="A51" s="30"/>
      <c r="B51" s="9" t="s">
        <v>26</v>
      </c>
      <c r="C51" s="5" t="s">
        <v>29</v>
      </c>
      <c r="D51" s="29"/>
      <c r="E51" s="29"/>
      <c r="F51" s="8"/>
      <c r="G51" s="8"/>
      <c r="H51" s="8"/>
      <c r="I51" s="25"/>
      <c r="J51" s="25"/>
      <c r="K51" s="8">
        <v>1600</v>
      </c>
      <c r="L51" s="8"/>
      <c r="N51" s="26"/>
      <c r="O51" s="27"/>
      <c r="P51" s="8"/>
      <c r="S51" s="4"/>
    </row>
    <row r="52" spans="1:19" ht="15" customHeight="1" x14ac:dyDescent="0.2">
      <c r="A52" s="30"/>
      <c r="B52" s="7" t="s">
        <v>26</v>
      </c>
      <c r="C52" s="5" t="s">
        <v>28</v>
      </c>
      <c r="D52" s="29"/>
      <c r="E52" s="29"/>
      <c r="F52" s="8">
        <v>457.84</v>
      </c>
      <c r="G52" s="8"/>
      <c r="H52" s="8"/>
      <c r="I52" s="25"/>
      <c r="J52" s="25"/>
      <c r="K52" s="25"/>
      <c r="L52" s="8"/>
      <c r="M52" s="8"/>
      <c r="N52" s="26"/>
      <c r="O52" s="27"/>
      <c r="P52" s="8"/>
      <c r="S52" s="4"/>
    </row>
    <row r="53" spans="1:19" ht="15" hidden="1" customHeight="1" x14ac:dyDescent="0.2">
      <c r="A53" s="50">
        <v>45273</v>
      </c>
      <c r="B53" s="11" t="s">
        <v>27</v>
      </c>
      <c r="C53" s="5" t="s">
        <v>29</v>
      </c>
      <c r="D53" s="29" t="s">
        <v>47</v>
      </c>
      <c r="E53" s="29" t="s">
        <v>57</v>
      </c>
      <c r="F53" s="8"/>
      <c r="G53" s="8"/>
      <c r="H53" s="8"/>
      <c r="I53" s="25"/>
      <c r="J53" s="25"/>
      <c r="K53" s="25"/>
      <c r="L53" s="8"/>
      <c r="M53" s="8">
        <v>52.98</v>
      </c>
      <c r="N53" s="26"/>
      <c r="O53" s="27"/>
      <c r="P53" s="8">
        <f t="shared" ref="P53" si="3">SUM(F53:M53)+O53</f>
        <v>52.98</v>
      </c>
      <c r="S53" s="4"/>
    </row>
    <row r="54" spans="1:19" ht="15" customHeight="1" x14ac:dyDescent="0.2">
      <c r="A54" s="30"/>
      <c r="B54" s="7" t="s">
        <v>27</v>
      </c>
      <c r="C54" s="5" t="s">
        <v>29</v>
      </c>
      <c r="D54" s="7"/>
      <c r="E54" s="7"/>
      <c r="F54" s="7"/>
      <c r="G54" s="7"/>
      <c r="H54" s="8">
        <v>200</v>
      </c>
      <c r="I54" s="8"/>
      <c r="J54" s="8"/>
      <c r="K54" s="8"/>
      <c r="L54" s="7"/>
      <c r="M54" s="8"/>
      <c r="N54" s="26"/>
      <c r="O54" s="8"/>
      <c r="P54" s="8"/>
      <c r="S54" s="4"/>
    </row>
    <row r="55" spans="1:19" ht="15" customHeight="1" x14ac:dyDescent="0.2">
      <c r="A55" s="30"/>
      <c r="B55" s="7" t="s">
        <v>27</v>
      </c>
      <c r="C55" s="5" t="s">
        <v>29</v>
      </c>
      <c r="D55" s="7"/>
      <c r="E55" s="7"/>
      <c r="F55" s="7"/>
      <c r="G55" s="7"/>
      <c r="H55" s="7"/>
      <c r="I55" s="7"/>
      <c r="J55" s="7"/>
      <c r="K55" s="7"/>
      <c r="L55" s="8"/>
      <c r="M55" s="8">
        <v>250</v>
      </c>
      <c r="N55" s="26"/>
      <c r="O55" s="8"/>
      <c r="P55" s="8"/>
      <c r="S55" s="4"/>
    </row>
    <row r="56" spans="1:19" ht="15" customHeight="1" x14ac:dyDescent="0.2">
      <c r="A56" s="30"/>
      <c r="B56" s="7" t="s">
        <v>27</v>
      </c>
      <c r="C56" s="5" t="s">
        <v>29</v>
      </c>
      <c r="D56" s="7"/>
      <c r="E56" s="7"/>
      <c r="F56" s="7"/>
      <c r="G56" s="8">
        <v>112.2</v>
      </c>
      <c r="H56" s="7"/>
      <c r="I56" s="7"/>
      <c r="J56" s="7"/>
      <c r="K56" s="7"/>
      <c r="L56" s="8"/>
      <c r="M56" s="8"/>
      <c r="N56" s="26"/>
      <c r="O56" s="8"/>
      <c r="P56" s="8"/>
      <c r="S56" s="4"/>
    </row>
    <row r="57" spans="1:19" ht="15" customHeight="1" x14ac:dyDescent="0.2">
      <c r="A57" s="30"/>
      <c r="B57" s="7" t="s">
        <v>27</v>
      </c>
      <c r="C57" s="5" t="s">
        <v>29</v>
      </c>
      <c r="D57" s="29"/>
      <c r="E57" s="29"/>
      <c r="F57" s="8"/>
      <c r="G57" s="7"/>
      <c r="H57" s="8"/>
      <c r="I57" s="7"/>
      <c r="J57" s="7"/>
      <c r="K57" s="7"/>
      <c r="L57" s="8">
        <v>449</v>
      </c>
      <c r="M57" s="8"/>
      <c r="N57" s="26"/>
      <c r="O57" s="8"/>
      <c r="P57" s="8"/>
      <c r="S57" s="4"/>
    </row>
    <row r="58" spans="1:19" ht="15" customHeight="1" x14ac:dyDescent="0.2">
      <c r="A58" s="30"/>
      <c r="B58" s="7" t="s">
        <v>27</v>
      </c>
      <c r="C58" s="5" t="s">
        <v>29</v>
      </c>
      <c r="D58" s="29"/>
      <c r="E58" s="29"/>
      <c r="F58" s="8"/>
      <c r="G58" s="7"/>
      <c r="H58" s="7"/>
      <c r="I58" s="7"/>
      <c r="J58" s="7"/>
      <c r="K58" s="7"/>
      <c r="L58" s="8">
        <v>200</v>
      </c>
      <c r="M58" s="8"/>
      <c r="N58" s="26"/>
      <c r="O58" s="8"/>
      <c r="P58" s="8"/>
      <c r="S58" s="4"/>
    </row>
    <row r="59" spans="1:19" ht="15" customHeight="1" x14ac:dyDescent="0.2">
      <c r="A59" s="30"/>
      <c r="B59" s="7" t="s">
        <v>27</v>
      </c>
      <c r="C59" s="5" t="s">
        <v>29</v>
      </c>
      <c r="D59" s="29"/>
      <c r="E59" s="29"/>
      <c r="F59" s="8"/>
      <c r="G59" s="7"/>
      <c r="H59" s="7"/>
      <c r="I59" s="7"/>
      <c r="J59" s="7"/>
      <c r="K59" s="7"/>
      <c r="L59" s="8">
        <v>188</v>
      </c>
      <c r="M59" s="8"/>
      <c r="N59" s="26"/>
      <c r="O59" s="8"/>
      <c r="P59" s="8"/>
      <c r="S59" s="4"/>
    </row>
    <row r="60" spans="1:19" ht="15" customHeight="1" x14ac:dyDescent="0.2">
      <c r="A60" s="30"/>
      <c r="B60" s="7"/>
      <c r="C60" s="5" t="s">
        <v>28</v>
      </c>
      <c r="D60" s="29"/>
      <c r="E60" s="29"/>
      <c r="F60" s="8">
        <v>457.84</v>
      </c>
      <c r="G60" s="7"/>
      <c r="H60" s="7"/>
      <c r="I60" s="7"/>
      <c r="J60" s="7"/>
      <c r="K60" s="7"/>
      <c r="L60" s="8"/>
      <c r="M60" s="8"/>
      <c r="N60" s="26"/>
      <c r="O60" s="8"/>
      <c r="P60" s="8"/>
      <c r="S60" s="4"/>
    </row>
    <row r="61" spans="1:19" ht="15" customHeight="1" x14ac:dyDescent="0.2">
      <c r="A61" s="30"/>
      <c r="B61" s="7" t="s">
        <v>31</v>
      </c>
      <c r="C61" s="5" t="s">
        <v>29</v>
      </c>
      <c r="D61" s="7"/>
      <c r="E61" s="7"/>
      <c r="F61" s="8"/>
      <c r="G61" s="8"/>
      <c r="H61" s="8">
        <v>220</v>
      </c>
      <c r="I61" s="7"/>
      <c r="J61" s="7"/>
      <c r="K61" s="7"/>
      <c r="L61" s="8"/>
      <c r="M61" s="8"/>
      <c r="N61" s="26"/>
      <c r="O61" s="8"/>
      <c r="P61" s="8"/>
      <c r="S61" s="4"/>
    </row>
    <row r="62" spans="1:19" ht="15" customHeight="1" x14ac:dyDescent="0.2">
      <c r="A62" s="30"/>
      <c r="B62" s="7" t="s">
        <v>31</v>
      </c>
      <c r="C62" s="5" t="s">
        <v>29</v>
      </c>
      <c r="D62" s="29"/>
      <c r="E62" s="29"/>
      <c r="F62" s="7">
        <v>453.24</v>
      </c>
      <c r="G62" s="8"/>
      <c r="H62" s="8"/>
      <c r="I62" s="7"/>
      <c r="J62" s="7"/>
      <c r="K62" s="7"/>
      <c r="L62" s="8"/>
      <c r="M62" s="8"/>
      <c r="N62" s="26"/>
      <c r="O62" s="8"/>
      <c r="P62" s="8"/>
      <c r="S62" s="4"/>
    </row>
    <row r="63" spans="1:19" ht="15" customHeight="1" x14ac:dyDescent="0.2">
      <c r="A63" s="30"/>
      <c r="B63" s="7" t="s">
        <v>31</v>
      </c>
      <c r="C63" s="5" t="s">
        <v>29</v>
      </c>
      <c r="D63" s="29"/>
      <c r="E63" s="29"/>
      <c r="F63" s="8">
        <f>778.21-F60</f>
        <v>320.37000000000006</v>
      </c>
      <c r="G63" s="7">
        <v>49.99</v>
      </c>
      <c r="H63" s="7"/>
      <c r="I63" s="7"/>
      <c r="J63" s="7"/>
      <c r="K63" s="7"/>
      <c r="L63" s="8"/>
      <c r="M63" s="8"/>
      <c r="N63" s="26"/>
      <c r="O63" s="27"/>
      <c r="P63" s="8"/>
      <c r="S63" s="4"/>
    </row>
    <row r="64" spans="1:19" ht="15" customHeight="1" x14ac:dyDescent="0.2">
      <c r="A64" s="30"/>
      <c r="B64" s="7" t="s">
        <v>31</v>
      </c>
      <c r="C64" s="5" t="s">
        <v>29</v>
      </c>
      <c r="D64" s="29"/>
      <c r="E64" s="29"/>
      <c r="F64" s="8"/>
      <c r="G64" s="7"/>
      <c r="H64" s="7"/>
      <c r="I64" s="7"/>
      <c r="J64" s="7"/>
      <c r="K64" s="7"/>
      <c r="L64" s="8"/>
      <c r="M64" s="8">
        <v>205.23</v>
      </c>
      <c r="N64" s="26"/>
      <c r="O64" s="27"/>
      <c r="P64" s="8"/>
      <c r="S64" s="4"/>
    </row>
    <row r="65" spans="1:19" ht="15" customHeight="1" x14ac:dyDescent="0.2">
      <c r="A65" s="30"/>
      <c r="B65" s="7" t="s">
        <v>31</v>
      </c>
      <c r="C65" s="5" t="s">
        <v>28</v>
      </c>
      <c r="D65" s="29"/>
      <c r="E65" s="29"/>
      <c r="F65" s="7">
        <v>457.84</v>
      </c>
      <c r="G65" s="8"/>
      <c r="H65" s="7"/>
      <c r="I65" s="8"/>
      <c r="J65" s="8"/>
      <c r="K65" s="8"/>
      <c r="L65" s="8"/>
      <c r="M65" s="8"/>
      <c r="N65" s="26"/>
      <c r="O65" s="8"/>
      <c r="P65" s="8"/>
      <c r="S65" s="4"/>
    </row>
    <row r="66" spans="1:19" ht="15" customHeight="1" x14ac:dyDescent="0.2">
      <c r="A66" s="30"/>
      <c r="B66" s="7" t="s">
        <v>32</v>
      </c>
      <c r="C66" s="5" t="s">
        <v>29</v>
      </c>
      <c r="D66" s="29"/>
      <c r="E66" s="29"/>
      <c r="F66" s="7"/>
      <c r="G66" s="8"/>
      <c r="H66" s="8">
        <v>140</v>
      </c>
      <c r="I66" s="8"/>
      <c r="J66" s="8"/>
      <c r="K66" s="8"/>
      <c r="L66" s="8"/>
      <c r="M66" s="8"/>
      <c r="N66" s="26"/>
      <c r="O66" s="8"/>
      <c r="P66" s="8"/>
      <c r="S66" s="4"/>
    </row>
    <row r="67" spans="1:19" ht="15" customHeight="1" x14ac:dyDescent="0.2">
      <c r="A67" s="30"/>
      <c r="B67" s="7" t="s">
        <v>32</v>
      </c>
      <c r="C67" s="5" t="s">
        <v>28</v>
      </c>
      <c r="D67" s="29"/>
      <c r="E67" s="29"/>
      <c r="F67" s="7">
        <v>457.84</v>
      </c>
      <c r="G67" s="8"/>
      <c r="H67" s="8"/>
      <c r="I67" s="8"/>
      <c r="J67" s="8"/>
      <c r="K67" s="8"/>
      <c r="L67" s="8"/>
      <c r="M67" s="8"/>
      <c r="N67" s="26"/>
      <c r="O67" s="27"/>
      <c r="P67" s="8"/>
      <c r="S67" s="4"/>
    </row>
    <row r="68" spans="1:19" ht="15" customHeight="1" x14ac:dyDescent="0.2">
      <c r="A68" s="30"/>
      <c r="B68" s="5"/>
      <c r="C68" s="5" t="s">
        <v>29</v>
      </c>
      <c r="D68" s="7"/>
      <c r="E68" s="7"/>
      <c r="F68" s="8"/>
      <c r="G68" s="8"/>
      <c r="H68" s="8">
        <v>180</v>
      </c>
      <c r="I68" s="8"/>
      <c r="J68" s="8"/>
      <c r="K68" s="8"/>
      <c r="L68" s="8"/>
      <c r="M68" s="8"/>
      <c r="N68" s="26"/>
      <c r="O68" s="8"/>
      <c r="P68" s="8"/>
      <c r="S68" s="4"/>
    </row>
    <row r="69" spans="1:19" ht="15" customHeight="1" x14ac:dyDescent="0.2">
      <c r="A69" s="30"/>
      <c r="B69" s="5"/>
      <c r="C69" s="5" t="s">
        <v>29</v>
      </c>
      <c r="D69" s="7"/>
      <c r="E69" s="7"/>
      <c r="F69" s="8"/>
      <c r="G69" s="8"/>
      <c r="H69" s="8"/>
      <c r="I69" s="8"/>
      <c r="J69" s="8"/>
      <c r="K69" s="8">
        <v>750</v>
      </c>
      <c r="L69" s="8"/>
      <c r="M69" s="8"/>
      <c r="N69" s="26"/>
      <c r="O69" s="8"/>
      <c r="P69" s="8"/>
      <c r="S69" s="4"/>
    </row>
    <row r="70" spans="1:19" ht="15" customHeight="1" x14ac:dyDescent="0.2">
      <c r="A70" s="50"/>
      <c r="B70" s="5"/>
      <c r="C70" s="5" t="s">
        <v>29</v>
      </c>
      <c r="D70" s="29"/>
      <c r="E70" s="29"/>
      <c r="G70" s="8"/>
      <c r="H70" s="8"/>
      <c r="I70" s="8"/>
      <c r="J70" s="8"/>
      <c r="K70" s="8"/>
      <c r="L70" s="8">
        <v>514.85</v>
      </c>
      <c r="M70" s="8"/>
      <c r="N70" s="26"/>
      <c r="O70" s="8"/>
      <c r="P70" s="8"/>
      <c r="Q70" s="3"/>
      <c r="S70" s="4"/>
    </row>
    <row r="71" spans="1:19" ht="15" customHeight="1" x14ac:dyDescent="0.2">
      <c r="A71" s="30"/>
      <c r="B71" s="5"/>
      <c r="C71" s="5" t="s">
        <v>29</v>
      </c>
      <c r="D71" s="7"/>
      <c r="E71" s="7"/>
      <c r="F71" s="8"/>
      <c r="G71" s="8"/>
      <c r="H71" s="8"/>
      <c r="I71" s="8"/>
      <c r="J71" s="8"/>
      <c r="K71" s="8"/>
      <c r="L71" s="8">
        <v>200</v>
      </c>
      <c r="M71" s="8"/>
      <c r="N71" s="26"/>
      <c r="O71" s="27"/>
      <c r="P71" s="8"/>
      <c r="S71" s="4"/>
    </row>
    <row r="72" spans="1:19" ht="15" customHeight="1" x14ac:dyDescent="0.2">
      <c r="A72" s="30"/>
      <c r="B72" s="5"/>
      <c r="C72" s="5" t="s">
        <v>29</v>
      </c>
      <c r="D72" s="7"/>
      <c r="E72" s="7"/>
      <c r="F72" s="8"/>
      <c r="G72" s="8">
        <v>143.1</v>
      </c>
      <c r="H72" s="8"/>
      <c r="I72" s="8"/>
      <c r="J72" s="8"/>
      <c r="K72" s="8"/>
      <c r="L72" s="8"/>
      <c r="M72" s="8"/>
      <c r="N72" s="26"/>
      <c r="O72" s="27"/>
      <c r="P72" s="8"/>
      <c r="S72" s="4"/>
    </row>
    <row r="73" spans="1:19" ht="15" customHeight="1" x14ac:dyDescent="0.2">
      <c r="A73" s="30"/>
      <c r="B73" s="5"/>
      <c r="C73" s="5" t="s">
        <v>29</v>
      </c>
      <c r="D73" s="7"/>
      <c r="E73" s="7"/>
      <c r="F73" s="8"/>
      <c r="G73" s="8"/>
      <c r="H73" s="8"/>
      <c r="I73" s="8"/>
      <c r="J73" s="8"/>
      <c r="K73" s="8"/>
      <c r="L73" s="8"/>
      <c r="M73" s="8">
        <v>350</v>
      </c>
      <c r="N73" s="26"/>
      <c r="O73" s="27"/>
      <c r="P73" s="8"/>
      <c r="S73" s="4"/>
    </row>
    <row r="74" spans="1:19" ht="15" hidden="1" customHeight="1" x14ac:dyDescent="0.2">
      <c r="A74" s="30">
        <v>45377</v>
      </c>
      <c r="B74" s="5"/>
      <c r="C74" s="5" t="s">
        <v>29</v>
      </c>
      <c r="D74" s="7" t="s">
        <v>58</v>
      </c>
      <c r="E74" s="7" t="s">
        <v>17</v>
      </c>
      <c r="F74" s="8"/>
      <c r="G74" s="8"/>
      <c r="H74" s="8"/>
      <c r="I74" s="8"/>
      <c r="J74" s="8"/>
      <c r="K74" s="8"/>
      <c r="L74" s="8"/>
      <c r="M74" s="8">
        <v>20</v>
      </c>
      <c r="N74" s="26"/>
      <c r="O74" s="27"/>
      <c r="P74" s="8">
        <f t="shared" ref="P74:P81" si="4">SUM(F74:M74)+O74</f>
        <v>20</v>
      </c>
      <c r="S74" s="4"/>
    </row>
    <row r="75" spans="1:19" ht="15" hidden="1" customHeight="1" x14ac:dyDescent="0.2">
      <c r="A75" s="30">
        <v>45377</v>
      </c>
      <c r="B75" s="5"/>
      <c r="C75" s="5" t="s">
        <v>29</v>
      </c>
      <c r="D75" s="7" t="s">
        <v>30</v>
      </c>
      <c r="E75" s="7" t="s">
        <v>17</v>
      </c>
      <c r="F75" s="8"/>
      <c r="G75" s="8"/>
      <c r="H75" s="8"/>
      <c r="I75" s="8"/>
      <c r="J75" s="8"/>
      <c r="K75" s="8"/>
      <c r="L75" s="8"/>
      <c r="M75" s="8">
        <v>60</v>
      </c>
      <c r="N75" s="26"/>
      <c r="O75" s="27"/>
      <c r="P75" s="8">
        <f t="shared" si="4"/>
        <v>60</v>
      </c>
      <c r="S75" s="4"/>
    </row>
    <row r="76" spans="1:19" ht="15" hidden="1" customHeight="1" x14ac:dyDescent="0.2">
      <c r="A76" s="30">
        <v>45377</v>
      </c>
      <c r="B76" s="5"/>
      <c r="C76" s="5" t="s">
        <v>29</v>
      </c>
      <c r="D76" s="7" t="s">
        <v>60</v>
      </c>
      <c r="E76" s="7" t="s">
        <v>61</v>
      </c>
      <c r="F76" s="8"/>
      <c r="G76" s="8"/>
      <c r="H76" s="8"/>
      <c r="I76" s="8"/>
      <c r="J76" s="8"/>
      <c r="K76" s="8">
        <v>56.34</v>
      </c>
      <c r="L76" s="8"/>
      <c r="M76" s="8"/>
      <c r="N76" s="26"/>
      <c r="O76" s="27"/>
      <c r="P76" s="8">
        <f t="shared" si="4"/>
        <v>56.34</v>
      </c>
      <c r="S76" s="4"/>
    </row>
    <row r="77" spans="1:19" ht="15" hidden="1" customHeight="1" x14ac:dyDescent="0.2">
      <c r="A77" s="30">
        <v>45384</v>
      </c>
      <c r="B77" s="5"/>
      <c r="C77" s="5" t="s">
        <v>29</v>
      </c>
      <c r="D77" s="7" t="s">
        <v>15</v>
      </c>
      <c r="E77" s="7" t="s">
        <v>62</v>
      </c>
      <c r="F77" s="8">
        <v>457.84</v>
      </c>
      <c r="G77" s="8"/>
      <c r="H77" s="8"/>
      <c r="I77" s="8"/>
      <c r="J77" s="8"/>
      <c r="K77" s="8"/>
      <c r="L77" s="8"/>
      <c r="M77" s="8"/>
      <c r="N77" s="26"/>
      <c r="O77" s="27"/>
      <c r="P77" s="8"/>
      <c r="S77" s="4"/>
    </row>
    <row r="78" spans="1:19" ht="15" hidden="1" customHeight="1" x14ac:dyDescent="0.2">
      <c r="A78" s="30">
        <v>45385</v>
      </c>
      <c r="B78" s="5"/>
      <c r="C78" s="5" t="s">
        <v>29</v>
      </c>
      <c r="D78" s="7" t="s">
        <v>15</v>
      </c>
      <c r="E78" s="7" t="s">
        <v>63</v>
      </c>
      <c r="F78" s="8">
        <v>43.13</v>
      </c>
      <c r="G78" s="8"/>
      <c r="H78" s="8"/>
      <c r="I78" s="8"/>
      <c r="J78" s="8"/>
      <c r="K78" s="8"/>
      <c r="L78" s="8"/>
      <c r="M78" s="8"/>
      <c r="N78" s="26"/>
      <c r="O78" s="27"/>
      <c r="P78" s="8"/>
      <c r="S78" s="4"/>
    </row>
    <row r="79" spans="1:19" ht="15" hidden="1" customHeight="1" x14ac:dyDescent="0.2">
      <c r="A79" s="30">
        <v>45385</v>
      </c>
      <c r="B79" s="5"/>
      <c r="C79" s="5" t="s">
        <v>29</v>
      </c>
      <c r="D79" s="7" t="s">
        <v>15</v>
      </c>
      <c r="E79" s="7" t="s">
        <v>64</v>
      </c>
      <c r="F79" s="8">
        <v>86.26</v>
      </c>
      <c r="G79" s="8"/>
      <c r="H79" s="8"/>
      <c r="I79" s="8"/>
      <c r="J79" s="8"/>
      <c r="K79" s="8"/>
      <c r="L79" s="8"/>
      <c r="M79" s="8"/>
      <c r="N79" s="26"/>
      <c r="O79" s="27"/>
      <c r="P79" s="8"/>
      <c r="S79" s="4"/>
    </row>
    <row r="80" spans="1:19" ht="15" hidden="1" customHeight="1" x14ac:dyDescent="0.2">
      <c r="A80" s="30"/>
      <c r="B80" s="5"/>
      <c r="C80" s="5"/>
      <c r="D80" s="7"/>
      <c r="E80" s="7"/>
      <c r="F80" s="8"/>
      <c r="G80" s="8"/>
      <c r="H80" s="8"/>
      <c r="I80" s="8"/>
      <c r="J80" s="8"/>
      <c r="K80" s="8"/>
      <c r="L80" s="8"/>
      <c r="M80" s="8"/>
      <c r="N80" s="26"/>
      <c r="O80" s="27"/>
      <c r="P80" s="8"/>
      <c r="S80" s="4"/>
    </row>
    <row r="81" spans="1:27" ht="15" hidden="1" customHeight="1" thickBot="1" x14ac:dyDescent="0.25">
      <c r="A81" s="30"/>
      <c r="B81" s="7"/>
      <c r="C81" s="5"/>
      <c r="D81" s="29"/>
      <c r="E81" s="29"/>
      <c r="F81" s="8"/>
      <c r="G81" s="8"/>
      <c r="H81" s="8"/>
      <c r="I81" s="8"/>
      <c r="J81" s="8"/>
      <c r="K81" s="8"/>
      <c r="L81" s="8"/>
      <c r="M81" s="8"/>
      <c r="N81" s="26"/>
      <c r="O81" s="27"/>
      <c r="P81" s="8">
        <f t="shared" si="4"/>
        <v>0</v>
      </c>
      <c r="S81" s="4"/>
    </row>
    <row r="82" spans="1:27" ht="15" hidden="1" customHeight="1" thickBot="1" x14ac:dyDescent="0.25">
      <c r="A82" s="80"/>
      <c r="B82" s="76"/>
      <c r="C82" s="77"/>
      <c r="D82" s="34"/>
      <c r="E82" s="78" t="s">
        <v>16</v>
      </c>
      <c r="F82" s="56" t="e">
        <f t="shared" ref="F82:M82" si="5">SUM(F3:F81)</f>
        <v>#REF!</v>
      </c>
      <c r="G82" s="56">
        <f t="shared" si="5"/>
        <v>521.38</v>
      </c>
      <c r="H82" s="56">
        <f t="shared" si="5"/>
        <v>2913.39</v>
      </c>
      <c r="I82" s="56">
        <f t="shared" si="5"/>
        <v>75</v>
      </c>
      <c r="J82" s="56">
        <f t="shared" si="5"/>
        <v>3821.3399999999992</v>
      </c>
      <c r="K82" s="56"/>
      <c r="L82" s="56">
        <f t="shared" si="5"/>
        <v>1571.85</v>
      </c>
      <c r="M82" s="56">
        <f t="shared" si="5"/>
        <v>2820.44</v>
      </c>
      <c r="N82" s="32"/>
      <c r="O82" s="79">
        <f>SUM(O3:O81)</f>
        <v>21.39</v>
      </c>
      <c r="P82" s="79" t="e">
        <f>SUM(P3:P81)</f>
        <v>#REF!</v>
      </c>
      <c r="S82" s="4"/>
    </row>
    <row r="83" spans="1:27" ht="15" customHeight="1" x14ac:dyDescent="0.2">
      <c r="E83" s="36"/>
      <c r="F83" s="73"/>
      <c r="G83" s="35"/>
      <c r="H83" s="35"/>
      <c r="I83" s="35"/>
      <c r="J83" s="35"/>
      <c r="K83" s="35"/>
      <c r="L83" s="35"/>
      <c r="M83" s="70"/>
      <c r="N83" s="55"/>
      <c r="P83" s="55"/>
      <c r="S83" s="4"/>
    </row>
    <row r="84" spans="1:27" ht="15" customHeight="1" x14ac:dyDescent="0.2">
      <c r="E84" s="36"/>
      <c r="F84" s="74"/>
      <c r="G84" s="25"/>
      <c r="H84" s="25"/>
      <c r="I84" s="25"/>
      <c r="J84" s="25"/>
      <c r="K84" s="25"/>
      <c r="L84" s="25"/>
      <c r="M84" s="71"/>
      <c r="N84" s="55"/>
      <c r="P84" s="55"/>
      <c r="S84" s="4"/>
    </row>
    <row r="85" spans="1:27" ht="15" customHeight="1" x14ac:dyDescent="0.2">
      <c r="E85" s="36"/>
      <c r="F85" s="75"/>
      <c r="G85" s="67"/>
      <c r="H85" s="67"/>
      <c r="I85" s="67"/>
      <c r="J85" s="67"/>
      <c r="K85" s="67"/>
      <c r="L85" s="67"/>
      <c r="M85" s="72"/>
      <c r="N85" s="55"/>
      <c r="S85" s="4"/>
    </row>
    <row r="86" spans="1:27" ht="15" customHeight="1" x14ac:dyDescent="0.2">
      <c r="E86" s="36"/>
      <c r="I86" s="69"/>
      <c r="J86" s="55"/>
      <c r="K86" s="55"/>
      <c r="N86" s="55"/>
      <c r="S86" s="4"/>
    </row>
    <row r="87" spans="1:27" ht="15" customHeight="1" x14ac:dyDescent="0.2">
      <c r="E87" s="36"/>
      <c r="H87" s="42"/>
      <c r="I87" s="68"/>
      <c r="N87" s="55"/>
      <c r="S87" s="4"/>
    </row>
    <row r="88" spans="1:27" x14ac:dyDescent="0.2">
      <c r="A88" s="1"/>
      <c r="F88" s="1"/>
      <c r="H88" s="54"/>
      <c r="I88" s="1"/>
      <c r="L88" s="1"/>
      <c r="M88" s="1"/>
      <c r="N88" s="1"/>
      <c r="O88" s="1"/>
      <c r="P88" s="1"/>
      <c r="S88" s="4"/>
    </row>
    <row r="89" spans="1:27" x14ac:dyDescent="0.2">
      <c r="A89" s="1"/>
      <c r="H89" s="54"/>
      <c r="I89" s="1"/>
      <c r="L89" s="1"/>
      <c r="M89" s="1"/>
      <c r="N89" s="1"/>
      <c r="O89" s="1"/>
      <c r="P89" s="1"/>
      <c r="S89" s="4"/>
    </row>
    <row r="90" spans="1:27" x14ac:dyDescent="0.2">
      <c r="A90" s="36"/>
      <c r="G90" s="3"/>
      <c r="I90" s="54"/>
      <c r="L90" s="1"/>
      <c r="M90" s="1"/>
      <c r="N90" s="1"/>
      <c r="O90" s="1"/>
      <c r="P90" s="1"/>
      <c r="S90" s="4"/>
    </row>
    <row r="91" spans="1:27" x14ac:dyDescent="0.2">
      <c r="A91" s="2"/>
      <c r="G91" s="1"/>
      <c r="I91" s="1"/>
      <c r="J91" s="1"/>
      <c r="K91" s="1"/>
      <c r="L91" s="1"/>
      <c r="M91" s="1"/>
      <c r="N91" s="1"/>
      <c r="O91" s="1"/>
      <c r="P91" s="1"/>
      <c r="S91" s="4"/>
    </row>
    <row r="92" spans="1:27" x14ac:dyDescent="0.2">
      <c r="A92" s="1"/>
      <c r="I92" s="1"/>
      <c r="J92" s="1"/>
      <c r="K92" s="1"/>
      <c r="L92" s="1"/>
      <c r="M92" s="1"/>
      <c r="N92" s="1"/>
      <c r="O92" s="1"/>
      <c r="P92" s="1"/>
      <c r="S92" s="4"/>
    </row>
    <row r="93" spans="1:27" x14ac:dyDescent="0.2">
      <c r="A93" s="1"/>
      <c r="G93" s="1"/>
      <c r="I93" s="1"/>
      <c r="J93" s="1"/>
      <c r="K93" s="1"/>
      <c r="L93" s="1"/>
      <c r="M93" s="1"/>
      <c r="N93" s="1"/>
      <c r="O93" s="1"/>
      <c r="P93" s="1"/>
      <c r="S93" s="4"/>
    </row>
    <row r="94" spans="1:27" x14ac:dyDescent="0.2">
      <c r="A94" s="1"/>
      <c r="E94" s="36"/>
      <c r="F94" s="55"/>
      <c r="G94" s="1"/>
      <c r="L94" s="1"/>
      <c r="M94" s="1"/>
      <c r="N94" s="1"/>
      <c r="O94" s="1"/>
      <c r="P94" s="1"/>
      <c r="S94" s="4"/>
    </row>
    <row r="95" spans="1:27" s="40" customFormat="1" ht="12.75" customHeight="1" x14ac:dyDescent="0.2">
      <c r="A95" s="37"/>
      <c r="B95" s="38"/>
      <c r="C95" s="38"/>
      <c r="D95" s="37"/>
      <c r="E95" s="37"/>
      <c r="F95" s="37"/>
      <c r="G95" s="37"/>
      <c r="H95" s="39"/>
      <c r="I95" s="37"/>
      <c r="J95" s="37"/>
      <c r="K95" s="37"/>
      <c r="L95" s="37"/>
      <c r="M95" s="37"/>
      <c r="N95" s="37"/>
      <c r="O95" s="37"/>
      <c r="P95" s="37"/>
      <c r="Q95" s="2"/>
      <c r="R95" s="4"/>
      <c r="S95" s="4"/>
      <c r="T95" s="1"/>
      <c r="U95" s="1"/>
      <c r="V95" s="1"/>
      <c r="W95" s="1"/>
      <c r="X95" s="1"/>
      <c r="Y95" s="1"/>
      <c r="Z95" s="1"/>
      <c r="AA95" s="1"/>
    </row>
    <row r="96" spans="1:27" x14ac:dyDescent="0.2">
      <c r="A96" s="41"/>
      <c r="B96" s="41"/>
      <c r="C96" s="41"/>
      <c r="D96" s="41"/>
      <c r="E96" s="41"/>
      <c r="F96" s="41"/>
      <c r="G96" s="41"/>
      <c r="H96" s="21"/>
      <c r="I96" s="41"/>
      <c r="J96" s="41"/>
      <c r="K96" s="41"/>
      <c r="L96" s="41"/>
      <c r="M96" s="53"/>
      <c r="N96" s="41"/>
      <c r="O96" s="41"/>
      <c r="P96" s="41"/>
      <c r="S96" s="4"/>
    </row>
    <row r="97" spans="1:32" ht="12.75" customHeight="1" x14ac:dyDescent="0.2">
      <c r="A97" s="1"/>
      <c r="F97" s="1"/>
      <c r="G97" s="1"/>
      <c r="I97" s="1"/>
      <c r="J97" s="1"/>
      <c r="K97" s="1"/>
      <c r="L97" s="1"/>
      <c r="M97" s="42"/>
      <c r="N97" s="1"/>
      <c r="O97" s="1"/>
      <c r="P97" s="1"/>
      <c r="S97" s="4"/>
    </row>
    <row r="98" spans="1:32" ht="12" customHeight="1" x14ac:dyDescent="0.2">
      <c r="R98" s="1"/>
      <c r="S98" s="1"/>
    </row>
    <row r="99" spans="1:32" x14ac:dyDescent="0.2">
      <c r="Q99" s="1"/>
      <c r="R99" s="1"/>
      <c r="S99" s="1"/>
    </row>
    <row r="100" spans="1:32" x14ac:dyDescent="0.2">
      <c r="Q100" s="1"/>
      <c r="R100" s="2"/>
    </row>
    <row r="101" spans="1:32" s="3" customFormat="1" ht="12" customHeight="1" x14ac:dyDescent="0.2">
      <c r="A101" s="44"/>
      <c r="B101" s="45"/>
      <c r="C101" s="45"/>
      <c r="D101" s="44"/>
      <c r="E101" s="44"/>
      <c r="F101" s="44"/>
      <c r="G101" s="44"/>
      <c r="H101" s="46"/>
      <c r="I101" s="45"/>
      <c r="J101" s="45"/>
      <c r="K101" s="45"/>
      <c r="L101" s="44"/>
      <c r="M101" s="47"/>
      <c r="N101" s="44"/>
      <c r="O101" s="44"/>
      <c r="P101" s="44"/>
      <c r="Q101" s="2"/>
      <c r="R101" s="4"/>
      <c r="S101" s="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s="3" customFormat="1" ht="12" customHeight="1" x14ac:dyDescent="0.2">
      <c r="A102" s="41"/>
      <c r="B102" s="41"/>
      <c r="C102" s="41"/>
      <c r="D102" s="41"/>
      <c r="E102" s="41"/>
      <c r="F102" s="41"/>
      <c r="G102" s="41"/>
      <c r="H102" s="21"/>
      <c r="I102" s="41"/>
      <c r="J102" s="41"/>
      <c r="K102" s="41"/>
      <c r="L102" s="41"/>
      <c r="M102" s="48"/>
      <c r="N102" s="41"/>
      <c r="O102" s="41"/>
      <c r="P102" s="41"/>
      <c r="Q102" s="2"/>
      <c r="R102" s="4"/>
      <c r="S102" s="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s="3" customFormat="1" ht="12.75" hidden="1" customHeight="1" x14ac:dyDescent="0.2">
      <c r="A103" s="41"/>
      <c r="B103" s="41"/>
      <c r="C103" s="41"/>
      <c r="D103" s="41"/>
      <c r="E103" s="41"/>
      <c r="F103" s="41"/>
      <c r="G103" s="41"/>
      <c r="H103" s="21"/>
      <c r="I103" s="41"/>
      <c r="J103" s="41"/>
      <c r="K103" s="41"/>
      <c r="L103" s="41"/>
      <c r="M103" s="41"/>
      <c r="N103" s="41"/>
      <c r="O103" s="41"/>
      <c r="P103" s="41"/>
      <c r="Q103" s="2"/>
      <c r="R103" s="4"/>
      <c r="S103" s="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s="3" customFormat="1" ht="12.75" hidden="1" customHeight="1" x14ac:dyDescent="0.2">
      <c r="A104" s="41"/>
      <c r="B104" s="41"/>
      <c r="C104" s="41"/>
      <c r="D104" s="41"/>
      <c r="E104" s="41"/>
      <c r="F104" s="41"/>
      <c r="G104" s="41"/>
      <c r="H104" s="21"/>
      <c r="I104" s="41"/>
      <c r="J104" s="41"/>
      <c r="K104" s="41"/>
      <c r="L104" s="41"/>
      <c r="M104" s="41"/>
      <c r="N104" s="41"/>
      <c r="O104" s="41"/>
      <c r="P104" s="41"/>
      <c r="Q104" s="2"/>
      <c r="R104" s="4"/>
      <c r="S104" s="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</sheetData>
  <autoFilter ref="A2:P82" xr:uid="{E0E713AD-82A7-4116-B77F-0B61E16A2DAA}">
    <filterColumn colId="15">
      <customFilters>
        <customFilter operator="greaterThan" val="100"/>
      </customFilters>
    </filterColumn>
  </autoFilter>
  <mergeCells count="1">
    <mergeCell ref="A1:D1"/>
  </mergeCells>
  <pageMargins left="0.25" right="0.25" top="0.75" bottom="0.75" header="0.3" footer="0.3"/>
  <pageSetup paperSize="9" scale="5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Cash Book 2024_25</vt:lpstr>
      <vt:lpstr> Cheques &gt;£100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 Clerk</dc:creator>
  <cp:lastModifiedBy>Julie Hendry</cp:lastModifiedBy>
  <cp:lastPrinted>2024-01-05T16:11:03Z</cp:lastPrinted>
  <dcterms:created xsi:type="dcterms:W3CDTF">2022-05-19T12:10:44Z</dcterms:created>
  <dcterms:modified xsi:type="dcterms:W3CDTF">2025-05-27T16:30:43Z</dcterms:modified>
</cp:coreProperties>
</file>