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C Clerk\OneDrive\Documents\COLTON PC\AGAR_GOVERNANCE_RISK MGT\AGAR 24-25\"/>
    </mc:Choice>
  </mc:AlternateContent>
  <xr:revisionPtr revIDLastSave="0" documentId="13_ncr:1_{BBAB71A5-ABFC-42CB-9D95-A40F084D4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L26" i="1" s="1"/>
  <c r="H24" i="1"/>
  <c r="K24" i="1" s="1"/>
  <c r="H20" i="1"/>
  <c r="K20" i="1" s="1"/>
  <c r="H18" i="1"/>
  <c r="L18" i="1" s="1"/>
  <c r="H16" i="1"/>
  <c r="L16" i="1" s="1"/>
  <c r="H14" i="1"/>
  <c r="L14" i="1" s="1"/>
  <c r="H12" i="1"/>
  <c r="L12" i="1" s="1"/>
  <c r="N12" i="1" s="1"/>
  <c r="M28" i="1"/>
  <c r="M26" i="1"/>
  <c r="M24" i="1"/>
  <c r="G28" i="1"/>
  <c r="G26" i="1"/>
  <c r="G24" i="1"/>
  <c r="G20" i="1"/>
  <c r="M20" i="1"/>
  <c r="G18" i="1"/>
  <c r="M18" i="1" s="1"/>
  <c r="G16" i="1"/>
  <c r="M16" i="1" s="1"/>
  <c r="G14" i="1"/>
  <c r="M14" i="1" s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F22" i="1"/>
  <c r="N10" i="1" s="1"/>
  <c r="D22" i="1"/>
  <c r="G22" i="1" s="1"/>
  <c r="M22" i="1" s="1"/>
  <c r="K18" i="1"/>
  <c r="K16" i="1"/>
  <c r="K12" i="1"/>
  <c r="N26" i="1" l="1"/>
  <c r="L24" i="1"/>
  <c r="N24" i="1" s="1"/>
  <c r="N18" i="1"/>
  <c r="K14" i="1"/>
  <c r="N28" i="1"/>
  <c r="K28" i="1"/>
  <c r="K26" i="1"/>
  <c r="N16" i="1"/>
  <c r="N14" i="1"/>
  <c r="J22" i="1"/>
  <c r="H22" i="1"/>
  <c r="L22" i="1" s="1"/>
  <c r="I22" i="1"/>
  <c r="L20" i="1"/>
  <c r="N20" i="1" s="1"/>
  <c r="K22" i="1" l="1"/>
  <c r="N22" i="1"/>
</calcChain>
</file>

<file path=xl/sharedStrings.xml><?xml version="1.0" encoding="utf-8"?>
<sst xmlns="http://schemas.openxmlformats.org/spreadsheetml/2006/main" count="30" uniqueCount="27">
  <si>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</si>
  <si>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</si>
  <si>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</si>
  <si>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</si>
  <si>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</si>
  <si>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</si>
  <si>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</si>
  <si>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</si>
  <si>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</si>
  <si>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</si>
  <si>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</si>
  <si>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</si>
  <si>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</si>
  <si>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</si>
  <si>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</si>
  <si>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</si>
  <si>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</si>
  <si>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</si>
  <si>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</si>
  <si>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</si>
  <si>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</si>
  <si>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</si>
  <si>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</si>
  <si>
    <t>COLTON PARISH COUNCIL</t>
  </si>
  <si>
    <t>Various expenditure in 2023/24 that did not occur in 2024/25 make up the variace of £7167, being: £1600 defibrillator purchase/ £3040 Rusland Show and promotional banners etc/£230 Community Engagement &amp; open meeting/£1350 on legal advice/£993 more allocated in grants than 24/25.</t>
  </si>
  <si>
    <t xml:space="preserve">Closing balance at 31/3/24 showed £1560 less overspend than budgeted for. Also receipt of £1750 grant for Community Plan in 2024/25 which has not been allocated and carried forward into 25/26. </t>
  </si>
  <si>
    <t>See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</si>
</sst>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H11" workbookViewId="0">
      <selection activeCell="O24" sqref="O24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</row>
    <row r="2" spans="1:15" ht="15.75" x14ac:dyDescent="0.2">
      <c r="A2" s="23" t="s">
        <v>12</v>
      </c>
      <c r="B2" s="14"/>
      <c r="C2" s="13" t="s">
        <v>23</v>
      </c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24" t="s">
        <v>20</v>
      </c>
      <c r="B4" s="25"/>
      <c r="C4" s="25"/>
      <c r="D4" s="25"/>
      <c r="E4" s="25"/>
      <c r="F4" s="25"/>
      <c r="G4" s="25"/>
      <c r="H4" s="25"/>
    </row>
    <row r="5" spans="1:15" x14ac:dyDescent="0.2">
      <c r="A5" s="1" t="s">
        <v>17</v>
      </c>
    </row>
    <row r="6" spans="1:15" ht="15" x14ac:dyDescent="0.25">
      <c r="A6" s="17"/>
      <c r="D6" s="3"/>
      <c r="F6" s="3"/>
      <c r="O6" s="16"/>
    </row>
    <row r="7" spans="1:15" ht="58.5" x14ac:dyDescent="0.25">
      <c r="D7" s="18">
        <v>2025</v>
      </c>
      <c r="E7" s="16"/>
      <c r="F7" s="18">
        <v>2024</v>
      </c>
      <c r="G7" s="18" t="s">
        <v>0</v>
      </c>
      <c r="H7" s="18" t="s">
        <v>0</v>
      </c>
      <c r="I7" s="18"/>
      <c r="J7" s="18"/>
      <c r="K7" s="18"/>
      <c r="L7" s="29" t="s">
        <v>11</v>
      </c>
      <c r="M7" s="30"/>
      <c r="N7" s="20" t="s">
        <v>16</v>
      </c>
      <c r="O7" s="19" t="s">
        <v>22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8" t="s">
        <v>2</v>
      </c>
      <c r="B10" s="28"/>
      <c r="C10" s="28"/>
      <c r="D10" s="7">
        <v>18808</v>
      </c>
      <c r="F10" s="7">
        <v>23489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1" t="s">
        <v>13</v>
      </c>
      <c r="B12" s="32"/>
      <c r="C12" s="33"/>
      <c r="D12" s="7">
        <v>15000</v>
      </c>
      <c r="F12" s="7">
        <v>14136</v>
      </c>
      <c r="G12" s="4">
        <f>D12-F12</f>
        <v>864</v>
      </c>
      <c r="H12" s="5">
        <f>IF((D12&gt;F12),(D12-F12)/F12,IF(D12&lt;F12,-(D12-F12)/F12,IF(D12=F12,0)))</f>
        <v>6.1120543293718167E-2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26" t="s">
        <v>3</v>
      </c>
      <c r="B14" s="26"/>
      <c r="C14" s="26"/>
      <c r="D14" s="7">
        <v>2456</v>
      </c>
      <c r="F14" s="7">
        <v>2102</v>
      </c>
      <c r="G14" s="4">
        <f>D14-F14</f>
        <v>354</v>
      </c>
      <c r="H14" s="5">
        <f>IF((D14&gt;F14),(D14-F14)/F14,IF(D14&lt;F14,-(D14-F14)/F14,IF(D14=F14,0)))</f>
        <v>0.16841103710751665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>Explanation not required, difference less than £500</v>
      </c>
      <c r="O14" s="12"/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6991</v>
      </c>
      <c r="F16" s="7">
        <v>6397</v>
      </c>
      <c r="G16" s="4">
        <f>D16-F16</f>
        <v>594</v>
      </c>
      <c r="H16" s="5">
        <f>IF((D16&gt;F16),(D16-F16)/F16,IF(D16&lt;F16,-(D16-F16)/F16,IF(D16=F16,0)))</f>
        <v>9.2856026262310459E-2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57.75" thickBot="1" x14ac:dyDescent="0.25">
      <c r="A20" s="26" t="s">
        <v>14</v>
      </c>
      <c r="B20" s="26"/>
      <c r="C20" s="26"/>
      <c r="D20" s="7">
        <v>7355</v>
      </c>
      <c r="F20" s="7">
        <v>14522</v>
      </c>
      <c r="G20" s="4">
        <f>D20-F20</f>
        <v>-7167</v>
      </c>
      <c r="H20" s="5">
        <f>IF((D20&gt;F20),(D20-F20)/F20,IF(D20&lt;F20,-(D20-F20)/F20,IF(D20=F20,0)))</f>
        <v>0.49352706238810079</v>
      </c>
      <c r="I20" s="2">
        <f>IF(D20-F20&lt;500,0,IF(D20-F20&gt;500,1,IF(D20-F20=500,1)))</f>
        <v>0</v>
      </c>
      <c r="J20" s="2">
        <f>IF(F20-D20&lt;500,0,IF(F20-D20&gt;500,1,IF(F20-D20=500,1)))</f>
        <v>1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24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43.5" thickBot="1" x14ac:dyDescent="0.25">
      <c r="A22" s="6" t="s">
        <v>5</v>
      </c>
      <c r="D22" s="21">
        <f>D10+D12+D14-D16-D18-D20</f>
        <v>21918</v>
      </c>
      <c r="F22" s="21">
        <f>F10+F12+F14-F16-F18-F20</f>
        <v>18808</v>
      </c>
      <c r="G22" s="4">
        <f>D22-F22</f>
        <v>3110</v>
      </c>
      <c r="H22" s="5">
        <f>IF((D22&gt;F22),(D22-F22)/F22,IF(D22&lt;F22,-(D22-F22)/F22,IF(D22=F22,0)))</f>
        <v>0.16535516801361122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 t="s">
        <v>25</v>
      </c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6" t="s">
        <v>9</v>
      </c>
      <c r="B24" s="26"/>
      <c r="C24" s="26"/>
      <c r="D24" s="7">
        <v>21918</v>
      </c>
      <c r="F24" s="7">
        <v>18808</v>
      </c>
      <c r="G24" s="4">
        <f>D24-F24</f>
        <v>3110</v>
      </c>
      <c r="H24" s="5">
        <f>IF((D24&gt;F24),(D24-F24)/F24,IF(D24&lt;F24,-(D24-F24)/F24,IF(D24=F24,0)))</f>
        <v>0.16535516801361122</v>
      </c>
      <c r="I24" s="2">
        <f>IF(D24-F24&lt;500,0,IF(D24-F24&gt;500,1,IF(D24-F24=500,1)))</f>
        <v>1</v>
      </c>
      <c r="J24" s="2">
        <f>IF(F24-D24&lt;500,0,IF(F24-D24&gt;500,1,IF(F24-D24=500,1)))</f>
        <v>0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 t="s">
        <v>26</v>
      </c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17911</v>
      </c>
      <c r="F26" s="7">
        <v>17911</v>
      </c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</ds:schemaRefs>
</ds:datastoreItem>
</file>

<file path=customXml/itemProps3.xml><?xml version="1.0" encoding="utf-8"?>
<ds:datastoreItem xmlns:ds="http://schemas.openxmlformats.org/officeDocument/2006/customXml" ds:itemID="{41A01111-3F67-47C8-825A-2FBB5087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Julie Hendry</cp:lastModifiedBy>
  <dcterms:created xsi:type="dcterms:W3CDTF">2012-07-11T10:01:28Z</dcterms:created>
  <dcterms:modified xsi:type="dcterms:W3CDTF">2025-06-06T09:05:41Z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